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5AD87D38-50E1-4721-801B-FDCC39040753}" xr6:coauthVersionLast="47" xr6:coauthVersionMax="47" xr10:uidLastSave="{00000000-0000-0000-0000-000000000000}"/>
  <bookViews>
    <workbookView xWindow="28680" yWindow="-120" windowWidth="29040" windowHeight="15720" tabRatio="729" activeTab="1" xr2:uid="{E415856D-71E4-43B4-9CF1-7F672175DD03}"/>
  </bookViews>
  <sheets>
    <sheet name="資金計画書" sheetId="47" r:id="rId1"/>
    <sheet name="助成概要" sheetId="45" r:id="rId2"/>
    <sheet name="自己資金・民間資金" sheetId="6" r:id="rId3"/>
    <sheet name="積算の内訳（明細入力）" sheetId="34" r:id="rId4"/>
    <sheet name="積算の内訳（確認用）" sheetId="51" r:id="rId5"/>
    <sheet name="一次テーブル" sheetId="49" state="hidden" r:id="rId6"/>
    <sheet name="リストデータ" sheetId="48" state="hidden" r:id="rId7"/>
  </sheets>
  <definedNames>
    <definedName name="_xlnm._FilterDatabase" localSheetId="2" hidden="1">自己資金・民間資金!$A$15:$F$15</definedName>
    <definedName name="_xlnm._FilterDatabase" localSheetId="3" hidden="1">'積算の内訳（明細入力）'!$A$7:$R$100</definedName>
    <definedName name="_xlnm.Print_Area" localSheetId="0">資金計画書!$B$1:$G$18</definedName>
    <definedName name="_xlnm.Print_Area" localSheetId="2">自己資金・民間資金!$A$1:$F$26</definedName>
    <definedName name="_xlnm.Print_Area" localSheetId="1">助成概要!$A$1:$I$24</definedName>
    <definedName name="_xlnm.Print_Area" localSheetId="3">'積算の内訳（明細入力）'!$A$1:$O$506</definedName>
    <definedName name="_xlnm.Print_Titles" localSheetId="2">自己資金・民間資金!$1:$2</definedName>
    <definedName name="_xlnm.Print_Titles" localSheetId="3">'積算の内訳（明細入力）'!$5:$7</definedName>
    <definedName name="資金分配団体" localSheetId="4">テーブル1[FDO目的区分]</definedName>
    <definedName name="資金分配団体">テーブル1[FDO目的区分]</definedName>
    <definedName name="実行団体" localSheetId="4">テーブル2[ADO目的区分]</definedName>
    <definedName name="実行団体">テーブル2[ADO目的区分]</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6" l="1"/>
  <c r="H4" i="45"/>
  <c r="G4" i="45"/>
  <c r="F4" i="45"/>
  <c r="E4" i="45"/>
  <c r="D10" i="6"/>
  <c r="C10" i="6"/>
  <c r="B10" i="6"/>
  <c r="N6" i="34"/>
  <c r="M6" i="34"/>
  <c r="L6" i="34"/>
  <c r="K6" i="34"/>
  <c r="P13" i="51"/>
  <c r="O13" i="51"/>
  <c r="N13" i="51"/>
  <c r="M13" i="51"/>
  <c r="P5" i="51"/>
  <c r="O5" i="51"/>
  <c r="N5" i="51"/>
  <c r="M5" i="51"/>
  <c r="G13" i="51"/>
  <c r="F13" i="51"/>
  <c r="E13" i="51"/>
  <c r="D5" i="51"/>
  <c r="D13" i="51"/>
  <c r="G5" i="51"/>
  <c r="F5" i="51"/>
  <c r="E5" i="51"/>
  <c r="B6" i="6" l="1"/>
  <c r="E12" i="6"/>
  <c r="D12" i="6"/>
  <c r="C12" i="6"/>
  <c r="B12" i="6"/>
  <c r="A3" i="34" l="1"/>
  <c r="F19" i="45" s="1"/>
  <c r="B16" i="45" l="1"/>
  <c r="C16" i="47"/>
  <c r="C17" i="47"/>
  <c r="C20" i="45" s="1"/>
  <c r="B24" i="45"/>
  <c r="I6" i="45"/>
  <c r="C7" i="45"/>
  <c r="C6" i="45"/>
  <c r="J506" i="34" l="1"/>
  <c r="J505" i="34"/>
  <c r="J504" i="34"/>
  <c r="J503" i="34"/>
  <c r="J502" i="34"/>
  <c r="J501" i="34"/>
  <c r="J500" i="34"/>
  <c r="J499" i="34"/>
  <c r="J498" i="34"/>
  <c r="J497" i="34"/>
  <c r="J496" i="34"/>
  <c r="J495" i="34"/>
  <c r="J494" i="34"/>
  <c r="J493" i="34"/>
  <c r="J492" i="34"/>
  <c r="J491" i="34"/>
  <c r="J490" i="34"/>
  <c r="J489" i="34"/>
  <c r="J488" i="34"/>
  <c r="J487" i="34"/>
  <c r="J486" i="34"/>
  <c r="J485" i="34"/>
  <c r="J484" i="34"/>
  <c r="J483" i="34"/>
  <c r="J482" i="34"/>
  <c r="J481" i="34"/>
  <c r="J480" i="34"/>
  <c r="J479" i="34"/>
  <c r="J478" i="34"/>
  <c r="J477" i="34"/>
  <c r="J476" i="34"/>
  <c r="J475" i="34"/>
  <c r="J474" i="34"/>
  <c r="J473" i="34"/>
  <c r="J472" i="34"/>
  <c r="J471" i="34"/>
  <c r="J470" i="34"/>
  <c r="J469" i="34"/>
  <c r="J468" i="34"/>
  <c r="J467" i="34"/>
  <c r="J466" i="34"/>
  <c r="J465" i="34"/>
  <c r="J464" i="34"/>
  <c r="J463" i="34"/>
  <c r="J462" i="34"/>
  <c r="J461" i="34"/>
  <c r="J460" i="34"/>
  <c r="J459" i="34"/>
  <c r="J458" i="34"/>
  <c r="J457" i="34"/>
  <c r="J456" i="34"/>
  <c r="J455" i="34"/>
  <c r="J454" i="34"/>
  <c r="J453" i="34"/>
  <c r="J452" i="34"/>
  <c r="J451" i="34"/>
  <c r="J450" i="34"/>
  <c r="J449" i="34"/>
  <c r="J448" i="34"/>
  <c r="J447" i="34"/>
  <c r="J446" i="34"/>
  <c r="J445" i="34"/>
  <c r="J444" i="34"/>
  <c r="J443" i="34"/>
  <c r="J442" i="34"/>
  <c r="J441" i="34"/>
  <c r="J440" i="34"/>
  <c r="J439" i="34"/>
  <c r="J438" i="34"/>
  <c r="J437" i="34"/>
  <c r="J436" i="34"/>
  <c r="J435" i="34"/>
  <c r="J434" i="34"/>
  <c r="J433" i="34"/>
  <c r="J432" i="34"/>
  <c r="J431" i="34"/>
  <c r="J430" i="34"/>
  <c r="J429" i="34"/>
  <c r="J428" i="34"/>
  <c r="J427" i="34"/>
  <c r="J426" i="34"/>
  <c r="J425" i="34"/>
  <c r="J424" i="34"/>
  <c r="J423" i="34"/>
  <c r="J422" i="34"/>
  <c r="J421" i="34"/>
  <c r="J420" i="34"/>
  <c r="J419" i="34"/>
  <c r="J418" i="34"/>
  <c r="J417" i="34"/>
  <c r="J416" i="34"/>
  <c r="J415" i="34"/>
  <c r="J414" i="34"/>
  <c r="J413" i="34"/>
  <c r="J412" i="34"/>
  <c r="J411" i="34"/>
  <c r="J410" i="34"/>
  <c r="J409" i="34"/>
  <c r="J408" i="34"/>
  <c r="J407" i="34"/>
  <c r="J406" i="34"/>
  <c r="J405" i="34"/>
  <c r="J404" i="34"/>
  <c r="J403" i="34"/>
  <c r="J402" i="34"/>
  <c r="J401" i="34"/>
  <c r="J400" i="34"/>
  <c r="J399" i="34"/>
  <c r="J398" i="34"/>
  <c r="J397" i="34"/>
  <c r="J396" i="34"/>
  <c r="J395" i="34"/>
  <c r="J394" i="34"/>
  <c r="J393" i="34"/>
  <c r="J392" i="34"/>
  <c r="J391" i="34"/>
  <c r="J390" i="34"/>
  <c r="J389" i="34"/>
  <c r="J388" i="34"/>
  <c r="J387" i="34"/>
  <c r="J386" i="34"/>
  <c r="J385" i="34"/>
  <c r="J384" i="34"/>
  <c r="J383" i="34"/>
  <c r="J382" i="34"/>
  <c r="J381" i="34"/>
  <c r="J380" i="34"/>
  <c r="J379" i="34"/>
  <c r="J378" i="34"/>
  <c r="J377" i="34"/>
  <c r="J376" i="34"/>
  <c r="J375" i="34"/>
  <c r="J374" i="34"/>
  <c r="J373" i="34"/>
  <c r="J372" i="34"/>
  <c r="J371" i="34"/>
  <c r="J370" i="34"/>
  <c r="J369" i="34"/>
  <c r="J368" i="34"/>
  <c r="J367" i="34"/>
  <c r="J366" i="34"/>
  <c r="J365" i="34"/>
  <c r="J364" i="34"/>
  <c r="J363" i="34"/>
  <c r="J362" i="34"/>
  <c r="J361" i="34"/>
  <c r="J360" i="34"/>
  <c r="J359" i="34"/>
  <c r="J358" i="34"/>
  <c r="J357" i="34"/>
  <c r="J356" i="34"/>
  <c r="J355" i="34"/>
  <c r="J354" i="34"/>
  <c r="J353" i="34"/>
  <c r="J352" i="34"/>
  <c r="J351" i="34"/>
  <c r="J350" i="34"/>
  <c r="J349" i="34"/>
  <c r="J348" i="34"/>
  <c r="J347" i="34"/>
  <c r="J346" i="34"/>
  <c r="J345" i="34"/>
  <c r="J344" i="34"/>
  <c r="J343" i="34"/>
  <c r="J342" i="34"/>
  <c r="J341" i="34"/>
  <c r="J340" i="34"/>
  <c r="J339" i="34"/>
  <c r="J338" i="34"/>
  <c r="J337" i="34"/>
  <c r="J336" i="34"/>
  <c r="J335" i="34"/>
  <c r="J334" i="34"/>
  <c r="J333" i="34"/>
  <c r="J332" i="34"/>
  <c r="J331" i="34"/>
  <c r="J330" i="34"/>
  <c r="J329" i="34"/>
  <c r="J328" i="34"/>
  <c r="J327" i="34"/>
  <c r="J326" i="34"/>
  <c r="J325" i="34"/>
  <c r="J324" i="34"/>
  <c r="J323" i="34"/>
  <c r="J322" i="34"/>
  <c r="J321" i="34"/>
  <c r="J320" i="34"/>
  <c r="J319" i="34"/>
  <c r="J318" i="34"/>
  <c r="J317" i="34"/>
  <c r="J316" i="34"/>
  <c r="J315" i="34"/>
  <c r="J314" i="34"/>
  <c r="J313" i="34"/>
  <c r="J312" i="34"/>
  <c r="J311" i="34"/>
  <c r="J310" i="34"/>
  <c r="J309" i="34"/>
  <c r="J308" i="34"/>
  <c r="J307" i="34"/>
  <c r="J306" i="34"/>
  <c r="J305" i="34"/>
  <c r="J304" i="34"/>
  <c r="J303" i="34"/>
  <c r="J302" i="34"/>
  <c r="J301" i="34"/>
  <c r="J300" i="34"/>
  <c r="J299" i="34"/>
  <c r="J298" i="34"/>
  <c r="J297" i="34"/>
  <c r="J296" i="34"/>
  <c r="J295" i="34"/>
  <c r="J294" i="34"/>
  <c r="J293" i="34"/>
  <c r="J292" i="34"/>
  <c r="J291" i="34"/>
  <c r="J290" i="34"/>
  <c r="J289" i="34"/>
  <c r="J288" i="34"/>
  <c r="J287" i="34"/>
  <c r="J286" i="34"/>
  <c r="J285" i="34"/>
  <c r="J284" i="34"/>
  <c r="J283" i="34"/>
  <c r="J282" i="34"/>
  <c r="J281" i="34"/>
  <c r="J280" i="34"/>
  <c r="J279" i="34"/>
  <c r="J278" i="34"/>
  <c r="J277" i="34"/>
  <c r="J276" i="34"/>
  <c r="J275" i="34"/>
  <c r="J274" i="34"/>
  <c r="J273" i="34"/>
  <c r="J272" i="34"/>
  <c r="J271" i="34"/>
  <c r="J270" i="34"/>
  <c r="J269" i="34"/>
  <c r="J268" i="34"/>
  <c r="J267" i="34"/>
  <c r="J266" i="34"/>
  <c r="J265" i="34"/>
  <c r="J264" i="34"/>
  <c r="J263" i="34"/>
  <c r="J262" i="34"/>
  <c r="J261" i="34"/>
  <c r="J260" i="34"/>
  <c r="J259" i="34"/>
  <c r="J258" i="34"/>
  <c r="J257" i="34"/>
  <c r="J256" i="34"/>
  <c r="J255" i="34"/>
  <c r="J254" i="34"/>
  <c r="J253" i="34"/>
  <c r="J252" i="34"/>
  <c r="J251" i="34"/>
  <c r="J250" i="34"/>
  <c r="J249" i="34"/>
  <c r="J248" i="34"/>
  <c r="J247" i="34"/>
  <c r="J246" i="34"/>
  <c r="J245" i="34"/>
  <c r="J244" i="34"/>
  <c r="J243" i="34"/>
  <c r="J242" i="34"/>
  <c r="J241" i="34"/>
  <c r="J240" i="34"/>
  <c r="J239" i="34"/>
  <c r="J238" i="34"/>
  <c r="J237" i="34"/>
  <c r="J236" i="34"/>
  <c r="J235" i="34"/>
  <c r="J234" i="34"/>
  <c r="J233" i="34"/>
  <c r="J232" i="34"/>
  <c r="J231" i="34"/>
  <c r="J230" i="34"/>
  <c r="J229" i="34"/>
  <c r="J228" i="34"/>
  <c r="J227" i="34"/>
  <c r="J226" i="34"/>
  <c r="J225" i="34"/>
  <c r="J224" i="34"/>
  <c r="J223" i="34"/>
  <c r="J222" i="34"/>
  <c r="J221" i="34"/>
  <c r="J220" i="34"/>
  <c r="J219" i="34"/>
  <c r="J218" i="34"/>
  <c r="J217" i="34"/>
  <c r="J216" i="34"/>
  <c r="J215" i="34"/>
  <c r="J214" i="34"/>
  <c r="J213" i="34"/>
  <c r="J212" i="34"/>
  <c r="J211" i="34"/>
  <c r="J210" i="34"/>
  <c r="J209" i="34"/>
  <c r="J208" i="34"/>
  <c r="J207" i="34"/>
  <c r="J206" i="34"/>
  <c r="J205" i="34"/>
  <c r="J204" i="34"/>
  <c r="J203" i="34"/>
  <c r="J202" i="34"/>
  <c r="J201" i="34"/>
  <c r="J200" i="34"/>
  <c r="J199" i="34"/>
  <c r="J198" i="34"/>
  <c r="J197" i="34"/>
  <c r="J196" i="34"/>
  <c r="J195" i="34"/>
  <c r="J194" i="34"/>
  <c r="J193" i="34"/>
  <c r="J192" i="34"/>
  <c r="J191" i="34"/>
  <c r="J190" i="34"/>
  <c r="J189" i="34"/>
  <c r="J188" i="34"/>
  <c r="J187" i="34"/>
  <c r="J186" i="34"/>
  <c r="J185" i="34"/>
  <c r="J184" i="34"/>
  <c r="J183" i="34"/>
  <c r="J182" i="34"/>
  <c r="J181" i="34"/>
  <c r="J180" i="34"/>
  <c r="J179" i="34"/>
  <c r="J178" i="34"/>
  <c r="J177" i="34"/>
  <c r="J176" i="34"/>
  <c r="J175" i="34"/>
  <c r="J174" i="34"/>
  <c r="J173" i="34"/>
  <c r="J172" i="34"/>
  <c r="J171" i="34"/>
  <c r="J170" i="34"/>
  <c r="J169" i="34"/>
  <c r="J168" i="34"/>
  <c r="J167" i="34"/>
  <c r="J166" i="34"/>
  <c r="J165" i="34"/>
  <c r="J164" i="34"/>
  <c r="J163" i="34"/>
  <c r="J162" i="34"/>
  <c r="J161" i="34"/>
  <c r="J160" i="34"/>
  <c r="J159" i="34"/>
  <c r="J158" i="34"/>
  <c r="J157" i="34"/>
  <c r="J156" i="34"/>
  <c r="J155" i="34"/>
  <c r="J154" i="34"/>
  <c r="J153" i="34"/>
  <c r="J152" i="34"/>
  <c r="J151" i="34"/>
  <c r="J150" i="34"/>
  <c r="J149" i="34"/>
  <c r="J148" i="34"/>
  <c r="J147" i="34"/>
  <c r="J146" i="34"/>
  <c r="J145" i="34"/>
  <c r="J144" i="34"/>
  <c r="J143" i="34"/>
  <c r="J142" i="34"/>
  <c r="J141" i="34"/>
  <c r="J140" i="34"/>
  <c r="J139" i="34"/>
  <c r="J138" i="34"/>
  <c r="J137" i="34"/>
  <c r="J136" i="34"/>
  <c r="J135" i="34"/>
  <c r="J134" i="34"/>
  <c r="J133" i="34"/>
  <c r="J132" i="34"/>
  <c r="J131" i="34"/>
  <c r="J130" i="34"/>
  <c r="J129" i="34"/>
  <c r="J128" i="34"/>
  <c r="J127" i="34"/>
  <c r="J126" i="34"/>
  <c r="J125" i="34"/>
  <c r="J124" i="34"/>
  <c r="J123" i="34"/>
  <c r="J122" i="34"/>
  <c r="J121" i="34"/>
  <c r="J120" i="34"/>
  <c r="J119" i="34"/>
  <c r="J118" i="34"/>
  <c r="J117" i="34"/>
  <c r="J116" i="34"/>
  <c r="J115" i="34"/>
  <c r="J114" i="34"/>
  <c r="J113" i="34"/>
  <c r="J112" i="34"/>
  <c r="J111" i="34"/>
  <c r="J110" i="34"/>
  <c r="J109" i="34"/>
  <c r="R109" i="34" s="1"/>
  <c r="Q109" i="34" s="1"/>
  <c r="J108" i="34"/>
  <c r="R108" i="34" s="1"/>
  <c r="Q108" i="34" s="1"/>
  <c r="J107" i="34"/>
  <c r="J106" i="34"/>
  <c r="J105" i="34"/>
  <c r="J104" i="34"/>
  <c r="J103" i="34"/>
  <c r="J102" i="34"/>
  <c r="J101" i="34"/>
  <c r="R101" i="34" s="1"/>
  <c r="Q101" i="34" s="1"/>
  <c r="J100" i="34"/>
  <c r="J99" i="34"/>
  <c r="J98" i="34"/>
  <c r="J97" i="34"/>
  <c r="J96" i="34"/>
  <c r="J95" i="34"/>
  <c r="J94" i="34"/>
  <c r="J93" i="34"/>
  <c r="J92" i="34"/>
  <c r="J91" i="34"/>
  <c r="J90" i="34"/>
  <c r="J89" i="34"/>
  <c r="J88" i="34"/>
  <c r="J87" i="34"/>
  <c r="J86" i="34"/>
  <c r="J85" i="34"/>
  <c r="J84" i="34"/>
  <c r="J83" i="34"/>
  <c r="J82" i="34"/>
  <c r="J81" i="34"/>
  <c r="J80" i="34"/>
  <c r="J79" i="34"/>
  <c r="J78" i="34"/>
  <c r="J77" i="34"/>
  <c r="J76" i="34"/>
  <c r="J75" i="34"/>
  <c r="J74" i="34"/>
  <c r="J73" i="34"/>
  <c r="J72" i="34"/>
  <c r="J71" i="34"/>
  <c r="J70" i="34"/>
  <c r="J69" i="34"/>
  <c r="J68" i="34"/>
  <c r="J67" i="34"/>
  <c r="J66" i="34"/>
  <c r="J65" i="34"/>
  <c r="J64" i="34"/>
  <c r="J63" i="34"/>
  <c r="J62" i="34"/>
  <c r="J61" i="34"/>
  <c r="J60" i="34"/>
  <c r="J59" i="34"/>
  <c r="J58" i="34"/>
  <c r="J57" i="34"/>
  <c r="J56" i="34"/>
  <c r="J55" i="34"/>
  <c r="J54" i="34"/>
  <c r="J53" i="34"/>
  <c r="J52" i="34"/>
  <c r="J51" i="34"/>
  <c r="J50" i="34"/>
  <c r="J49" i="34"/>
  <c r="J48" i="34"/>
  <c r="J47" i="34"/>
  <c r="J46" i="34"/>
  <c r="J45" i="34"/>
  <c r="J44" i="34"/>
  <c r="J43" i="34"/>
  <c r="J42" i="34"/>
  <c r="J41" i="34"/>
  <c r="J40" i="34"/>
  <c r="J39" i="34"/>
  <c r="J38" i="34"/>
  <c r="J37" i="34"/>
  <c r="J36" i="34"/>
  <c r="J35" i="34"/>
  <c r="J34" i="34"/>
  <c r="J33" i="34"/>
  <c r="J32" i="34"/>
  <c r="J31" i="34"/>
  <c r="J30" i="34"/>
  <c r="J29" i="34"/>
  <c r="J28" i="34"/>
  <c r="J27" i="34"/>
  <c r="J26" i="34"/>
  <c r="J25" i="34"/>
  <c r="J24" i="34"/>
  <c r="J23" i="34"/>
  <c r="J22" i="34"/>
  <c r="J21" i="34"/>
  <c r="J20" i="34"/>
  <c r="J19" i="34"/>
  <c r="J18" i="34"/>
  <c r="J17" i="34"/>
  <c r="J16" i="34"/>
  <c r="J15" i="34"/>
  <c r="J14" i="34"/>
  <c r="J13" i="34"/>
  <c r="J12" i="34"/>
  <c r="J11" i="34"/>
  <c r="J10" i="34"/>
  <c r="J9" i="34"/>
  <c r="J8" i="34"/>
  <c r="R102" i="34"/>
  <c r="Q102" i="34" s="1"/>
  <c r="R103" i="34"/>
  <c r="Q103" i="34" s="1"/>
  <c r="R104" i="34"/>
  <c r="Q104" i="34" s="1"/>
  <c r="R107" i="34"/>
  <c r="Q107" i="34" s="1"/>
  <c r="R506" i="34"/>
  <c r="Q506" i="34" s="1"/>
  <c r="R105" i="34"/>
  <c r="Q105" i="34" s="1"/>
  <c r="R106" i="34"/>
  <c r="Q106" i="34" s="1"/>
  <c r="I20" i="45"/>
  <c r="K20" i="45" s="1"/>
  <c r="L20" i="45" s="1"/>
  <c r="A38" i="49" a="1"/>
  <c r="A96" i="49" a="1"/>
  <c r="B167" i="49" a="1"/>
  <c r="B63" i="49" a="1"/>
  <c r="B62" i="49" a="1"/>
  <c r="A174" i="49" a="1"/>
  <c r="A87" i="49" a="1"/>
  <c r="A56" i="49" a="1"/>
  <c r="B81" i="49" a="1"/>
  <c r="B172" i="49" a="1"/>
  <c r="B26" i="49" a="1"/>
  <c r="B147" i="49" a="1"/>
  <c r="B93" i="49" a="1"/>
  <c r="A53" i="49" a="1"/>
  <c r="B33" i="49" a="1"/>
  <c r="B123" i="49" a="1"/>
  <c r="A47" i="49" a="1"/>
  <c r="A160" i="49" a="1"/>
  <c r="B89" i="49" a="1"/>
  <c r="B179" i="49" a="1"/>
  <c r="B161" i="49" a="1"/>
  <c r="B15" i="49" a="1"/>
  <c r="A200" i="49" a="1"/>
  <c r="B130" i="49" a="1"/>
  <c r="A170" i="49" a="1"/>
  <c r="B4" i="49" a="1"/>
  <c r="B122" i="49" a="1"/>
  <c r="A61" i="49" a="1"/>
  <c r="A103" i="49" a="1"/>
  <c r="A150" i="49" a="1"/>
  <c r="B175" i="49" a="1"/>
  <c r="A37" i="49" a="1"/>
  <c r="A106" i="49" a="1"/>
  <c r="A46" i="49" a="1"/>
  <c r="B27" i="49" a="1"/>
  <c r="A19" i="49" a="1"/>
  <c r="A133" i="49" a="1"/>
  <c r="A86" i="49" a="1"/>
  <c r="B61" i="49" a="1"/>
  <c r="B185" i="49" a="1"/>
  <c r="B76" i="49" a="1"/>
  <c r="A191" i="49" a="1"/>
  <c r="B21" i="49" a="1"/>
  <c r="A66" i="49" a="1"/>
  <c r="A69" i="49" a="1"/>
  <c r="B159" i="49" a="1"/>
  <c r="A164" i="49" a="1"/>
  <c r="A90" i="49" a="1"/>
  <c r="B78" i="49" a="1"/>
  <c r="A194" i="49" a="1"/>
  <c r="A185" i="49" a="1"/>
  <c r="A16" i="49" a="1"/>
  <c r="A157" i="49" a="1"/>
  <c r="A145" i="49" a="1"/>
  <c r="B28" i="49" a="1"/>
  <c r="A195" i="49" a="1"/>
  <c r="A129" i="49" a="1"/>
  <c r="B139" i="49" a="1"/>
  <c r="A173" i="49" a="1"/>
  <c r="A163" i="49" a="1"/>
  <c r="A119" i="49" a="1"/>
  <c r="B40" i="49" a="1"/>
  <c r="A143" i="49" a="1"/>
  <c r="A113" i="49" a="1"/>
  <c r="B163" i="49" a="1"/>
  <c r="A189" i="49" a="1"/>
  <c r="A107" i="49" a="1"/>
  <c r="B11" i="49" a="1"/>
  <c r="A147" i="49" a="1"/>
  <c r="A168" i="49" a="1"/>
  <c r="A109" i="49" a="1"/>
  <c r="A91" i="49" a="1"/>
  <c r="B158" i="49" a="1"/>
  <c r="A17" i="49" a="1"/>
  <c r="B115" i="49" a="1"/>
  <c r="A184" i="49" a="1"/>
  <c r="A73" i="49" a="1"/>
  <c r="A104" i="49" a="1"/>
  <c r="B184" i="49" a="1"/>
  <c r="B94" i="49" a="1"/>
  <c r="A83" i="49" a="1"/>
  <c r="B153" i="49" a="1"/>
  <c r="B97" i="49" a="1"/>
  <c r="B114" i="49" a="1"/>
  <c r="B31" i="49" a="1"/>
  <c r="B152" i="49" a="1"/>
  <c r="B3" i="49" a="1"/>
  <c r="A25" i="49" a="1"/>
  <c r="A116" i="49" a="1"/>
  <c r="B195" i="49" a="1"/>
  <c r="A20" i="49" a="1"/>
  <c r="A149" i="49" a="1"/>
  <c r="B118" i="49" a="1"/>
  <c r="A79" i="49" a="1"/>
  <c r="B131" i="49" a="1"/>
  <c r="B190" i="49" a="1"/>
  <c r="A70" i="49" a="1"/>
  <c r="B144" i="49" a="1"/>
  <c r="B196" i="49" a="1"/>
  <c r="A183" i="49" a="1"/>
  <c r="B111" i="49" a="1"/>
  <c r="A198" i="49" a="1"/>
  <c r="B102" i="49" a="1"/>
  <c r="A13" i="49" a="1"/>
  <c r="A33" i="49" a="1"/>
  <c r="A68" i="49" a="1"/>
  <c r="A158" i="49" a="1"/>
  <c r="B166" i="49" a="1"/>
  <c r="A186" i="49" a="1"/>
  <c r="A23" i="49" a="1"/>
  <c r="B83" i="49" a="1"/>
  <c r="B162" i="49" a="1"/>
  <c r="A14" i="49" a="1"/>
  <c r="B201" i="49" a="1"/>
  <c r="B20" i="49" a="1"/>
  <c r="B71" i="49" a="1"/>
  <c r="B173" i="49" a="1"/>
  <c r="A72" i="49" a="1"/>
  <c r="A75" i="49" a="1"/>
  <c r="B72" i="49" a="1"/>
  <c r="A50" i="49" a="1"/>
  <c r="B88" i="49" a="1"/>
  <c r="A32" i="49" a="1"/>
  <c r="A41" i="49" a="1"/>
  <c r="B140" i="49" a="1"/>
  <c r="B133" i="49" a="1"/>
  <c r="B137" i="49" a="1"/>
  <c r="A95" i="49" a="1"/>
  <c r="A148" i="49" a="1"/>
  <c r="B113" i="49" a="1"/>
  <c r="B168" i="49" a="1"/>
  <c r="A137" i="49" a="1"/>
  <c r="B135" i="49" a="1"/>
  <c r="B32" i="49" a="1"/>
  <c r="B57" i="49" a="1"/>
  <c r="A180" i="49" a="1"/>
  <c r="B117" i="49" a="1"/>
  <c r="A35" i="49" a="1"/>
  <c r="B110" i="49" a="1"/>
  <c r="A188" i="49" a="1"/>
  <c r="A131" i="49" a="1"/>
  <c r="A5" i="49" a="1"/>
  <c r="A117" i="49" a="1"/>
  <c r="B60" i="49" a="1"/>
  <c r="B104" i="49" a="1"/>
  <c r="B156" i="49" a="1"/>
  <c r="A155" i="49" a="1"/>
  <c r="A21" i="49" a="1"/>
  <c r="B108" i="49" a="1"/>
  <c r="B112" i="49" a="1"/>
  <c r="B160" i="49" a="1"/>
  <c r="B75" i="49" a="1"/>
  <c r="B194" i="49" a="1"/>
  <c r="B174" i="49" a="1"/>
  <c r="A152" i="49" a="1"/>
  <c r="B99" i="49" a="1"/>
  <c r="A94" i="49" a="1"/>
  <c r="A10" i="49" a="1"/>
  <c r="B199" i="49" a="1"/>
  <c r="A102" i="49" a="1"/>
  <c r="B30" i="49" a="1"/>
  <c r="A76" i="49" a="1"/>
  <c r="A54" i="49" a="1"/>
  <c r="A89" i="49" a="1"/>
  <c r="A167" i="49" a="1"/>
  <c r="B55" i="49" a="1"/>
  <c r="A34" i="49" a="1"/>
  <c r="B182" i="49" a="1"/>
  <c r="B138" i="49" a="1"/>
  <c r="A177" i="49" a="1"/>
  <c r="A169" i="49" a="1"/>
  <c r="B143" i="49" a="1"/>
  <c r="A36" i="49" a="1"/>
  <c r="A63" i="49" a="1"/>
  <c r="A197" i="49" a="1"/>
  <c r="A151" i="49" a="1"/>
  <c r="B7" i="49" a="1"/>
  <c r="A130" i="49" a="1"/>
  <c r="B141" i="49" a="1"/>
  <c r="A132" i="49" a="1"/>
  <c r="B177" i="49" a="1"/>
  <c r="B164" i="49" a="1"/>
  <c r="A2" i="49" a="1"/>
  <c r="A193" i="49" a="1"/>
  <c r="B29" i="49" a="1"/>
  <c r="B189" i="49" a="1"/>
  <c r="B16" i="49" a="1"/>
  <c r="B74" i="49" a="1"/>
  <c r="B126" i="49" a="1"/>
  <c r="A3" i="49" a="1"/>
  <c r="B165" i="49" a="1"/>
  <c r="A60" i="49" a="1"/>
  <c r="A179" i="49" a="1"/>
  <c r="A82" i="49" a="1"/>
  <c r="B67" i="49" a="1"/>
  <c r="A84" i="49" a="1"/>
  <c r="B187" i="49" a="1"/>
  <c r="A39" i="49" a="1"/>
  <c r="B132" i="49" a="1"/>
  <c r="B98" i="49" a="1"/>
  <c r="A178" i="49" a="1"/>
  <c r="A144" i="49" a="1"/>
  <c r="B178" i="49" a="1"/>
  <c r="B107" i="49" a="1"/>
  <c r="B86" i="49" a="1"/>
  <c r="A110" i="49" a="1"/>
  <c r="A201" i="49" a="1"/>
  <c r="B65" i="49" a="1"/>
  <c r="A51" i="49" a="1"/>
  <c r="A55" i="49" a="1"/>
  <c r="A71" i="49" a="1"/>
  <c r="B188" i="49" a="1"/>
  <c r="B41" i="49" a="1"/>
  <c r="B46" i="49" a="1"/>
  <c r="A65" i="49" a="1"/>
  <c r="A43" i="49" a="1"/>
  <c r="A162" i="49" a="1"/>
  <c r="B103" i="49" a="1"/>
  <c r="B121" i="49" a="1"/>
  <c r="B5" i="49" a="1"/>
  <c r="B136" i="49" a="1"/>
  <c r="B73" i="49" a="1"/>
  <c r="A115" i="49" a="1"/>
  <c r="B77" i="49" a="1"/>
  <c r="A154" i="49" a="1"/>
  <c r="A121" i="49" a="1"/>
  <c r="B116" i="49" a="1"/>
  <c r="A98" i="49" a="1"/>
  <c r="A93" i="49" a="1"/>
  <c r="B105" i="49" a="1"/>
  <c r="A122" i="49" a="1"/>
  <c r="B34" i="49" a="1"/>
  <c r="A101" i="49" a="1"/>
  <c r="B191" i="49" a="1"/>
  <c r="A124" i="49" a="1"/>
  <c r="A92" i="49" a="1"/>
  <c r="A24" i="49" a="1"/>
  <c r="B24" i="49" a="1"/>
  <c r="A27" i="49" a="1"/>
  <c r="A192" i="49" a="1"/>
  <c r="B149" i="49" a="1"/>
  <c r="B180" i="49" a="1"/>
  <c r="B13" i="49" a="1"/>
  <c r="B84" i="49" a="1"/>
  <c r="A187" i="49" a="1"/>
  <c r="A156" i="49" a="1"/>
  <c r="B120" i="49" a="1"/>
  <c r="B22" i="49" a="1"/>
  <c r="B50" i="49" a="1"/>
  <c r="A140" i="49" a="1"/>
  <c r="A99" i="49" a="1"/>
  <c r="B91" i="49" a="1"/>
  <c r="B193" i="49" a="1"/>
  <c r="B154" i="49" a="1"/>
  <c r="B45" i="49" a="1"/>
  <c r="B134" i="49" a="1"/>
  <c r="A6" i="49" a="1"/>
  <c r="A97" i="49" a="1"/>
  <c r="A85" i="49" a="1"/>
  <c r="A11" i="49" a="1"/>
  <c r="A166" i="49" a="1"/>
  <c r="B69" i="49" a="1"/>
  <c r="B128" i="49" a="1"/>
  <c r="B38" i="49" a="1"/>
  <c r="A128" i="49" a="1"/>
  <c r="B51" i="49" a="1"/>
  <c r="A190" i="49" a="1"/>
  <c r="A29" i="49" a="1"/>
  <c r="B181" i="49" a="1"/>
  <c r="A118" i="49" a="1"/>
  <c r="B127" i="49" a="1"/>
  <c r="A59" i="49" a="1"/>
  <c r="B14" i="49" a="1"/>
  <c r="A142" i="49" a="1"/>
  <c r="B96" i="49" a="1"/>
  <c r="A120" i="49" a="1"/>
  <c r="A74" i="49" a="1"/>
  <c r="B100" i="49" a="1"/>
  <c r="A7" i="49" a="1"/>
  <c r="A153" i="49" a="1"/>
  <c r="B59" i="49" a="1"/>
  <c r="B170" i="49" a="1"/>
  <c r="B52" i="49" a="1"/>
  <c r="B145" i="49" a="1"/>
  <c r="B106" i="49" a="1"/>
  <c r="A125" i="49" a="1"/>
  <c r="B2" i="49" a="1"/>
  <c r="A112" i="49" a="1"/>
  <c r="A175" i="49" a="1"/>
  <c r="B79" i="49" a="1"/>
  <c r="B142" i="49" a="1"/>
  <c r="A172" i="49" a="1"/>
  <c r="B23" i="49" a="1"/>
  <c r="B43" i="49" a="1"/>
  <c r="B90" i="49" a="1"/>
  <c r="A126" i="49" a="1"/>
  <c r="B48" i="49" a="1"/>
  <c r="B19" i="49" a="1"/>
  <c r="A182" i="49" a="1"/>
  <c r="A9" i="49" a="1"/>
  <c r="B70" i="49" a="1"/>
  <c r="A138" i="49" a="1"/>
  <c r="B87" i="49" a="1"/>
  <c r="B192" i="49" a="1"/>
  <c r="A136" i="49" a="1"/>
  <c r="B18" i="49" a="1"/>
  <c r="A105" i="49" a="1"/>
  <c r="A78" i="49" a="1"/>
  <c r="A77" i="49" a="1"/>
  <c r="A64" i="49" a="1"/>
  <c r="B92" i="49" a="1"/>
  <c r="B151" i="49" a="1"/>
  <c r="B125" i="49" a="1"/>
  <c r="B109" i="49" a="1"/>
  <c r="A134" i="49" a="1"/>
  <c r="A58" i="49" a="1"/>
  <c r="A44" i="49" a="1"/>
  <c r="A80" i="49" a="1"/>
  <c r="B186" i="49" a="1"/>
  <c r="A30" i="49" a="1"/>
  <c r="B101" i="49" a="1"/>
  <c r="B17" i="49" a="1"/>
  <c r="B198" i="49" a="1"/>
  <c r="B8" i="49" a="1"/>
  <c r="B42" i="49" a="1"/>
  <c r="A45" i="49" a="1"/>
  <c r="A171" i="49" a="1"/>
  <c r="A88" i="49" a="1"/>
  <c r="B82" i="49" a="1"/>
  <c r="A12" i="49" a="1"/>
  <c r="A26" i="49" a="1"/>
  <c r="B171" i="49" a="1"/>
  <c r="B47" i="49" a="1"/>
  <c r="B157" i="49" a="1"/>
  <c r="A8" i="49" a="1"/>
  <c r="A4" i="49" a="1"/>
  <c r="B39" i="49" a="1"/>
  <c r="B148" i="49" a="1"/>
  <c r="A42" i="49" a="1"/>
  <c r="B200" i="49" a="1"/>
  <c r="B183" i="49" a="1"/>
  <c r="A141" i="49" a="1"/>
  <c r="A49" i="49" a="1"/>
  <c r="B64" i="49" a="1"/>
  <c r="B58" i="49" a="1"/>
  <c r="A31" i="49" a="1"/>
  <c r="B35" i="49" a="1"/>
  <c r="B146" i="49" a="1"/>
  <c r="B56" i="49" a="1"/>
  <c r="B95" i="49" a="1"/>
  <c r="A161" i="49" a="1"/>
  <c r="A62" i="49" a="1"/>
  <c r="A159" i="49" a="1"/>
  <c r="A199" i="49" a="1"/>
  <c r="A40" i="49" a="1"/>
  <c r="B36" i="49" a="1"/>
  <c r="B155" i="49" a="1"/>
  <c r="A123" i="49" a="1"/>
  <c r="A28" i="49" a="1"/>
  <c r="B119" i="49" a="1"/>
  <c r="B68" i="49" a="1"/>
  <c r="B129" i="49" a="1"/>
  <c r="A22" i="49" a="1"/>
  <c r="B37" i="49" a="1"/>
  <c r="B169" i="49" a="1"/>
  <c r="A48" i="49" a="1"/>
  <c r="A135" i="49" a="1"/>
  <c r="A108" i="49" a="1"/>
  <c r="A57" i="49" a="1"/>
  <c r="B49" i="49" a="1"/>
  <c r="B6" i="49" a="1"/>
  <c r="B9" i="49" a="1"/>
  <c r="A139" i="49" a="1"/>
  <c r="A176" i="49" a="1"/>
  <c r="A165" i="49" a="1"/>
  <c r="B176" i="49" a="1"/>
  <c r="A15" i="49" a="1"/>
  <c r="B25" i="49" a="1"/>
  <c r="B10" i="49" a="1"/>
  <c r="A111" i="49" a="1"/>
  <c r="B124" i="49" a="1"/>
  <c r="A18" i="49" a="1"/>
  <c r="A81" i="49" a="1"/>
  <c r="A67" i="49" a="1"/>
  <c r="B54" i="49" a="1"/>
  <c r="A146" i="49" a="1"/>
  <c r="A127" i="49" a="1"/>
  <c r="B85" i="49" a="1"/>
  <c r="B12" i="49" a="1"/>
  <c r="B150" i="49" a="1"/>
  <c r="A114" i="49" a="1"/>
  <c r="A181" i="49" a="1"/>
  <c r="A52" i="49" a="1"/>
  <c r="B44" i="49" a="1"/>
  <c r="A196" i="49" a="1"/>
  <c r="B197" i="49" a="1"/>
  <c r="A100" i="49" a="1"/>
  <c r="B66" i="49" a="1"/>
  <c r="B53" i="49" a="1"/>
  <c r="B80" i="49" a="1"/>
  <c r="E17" i="47"/>
  <c r="B14" i="47"/>
  <c r="C19" i="45" l="1"/>
  <c r="C12" i="47"/>
  <c r="B22" i="45" l="1"/>
  <c r="G7" i="45" l="1"/>
  <c r="H7" i="45"/>
  <c r="E7" i="45"/>
  <c r="F7" i="45"/>
  <c r="F8" i="45"/>
  <c r="E8" i="45"/>
  <c r="G8" i="45"/>
  <c r="H8" i="45"/>
  <c r="N7" i="51"/>
  <c r="B8" i="51"/>
  <c r="E8" i="51" s="1"/>
  <c r="B7" i="51"/>
  <c r="B6" i="51"/>
  <c r="F5" i="45" l="1"/>
  <c r="C11" i="6" s="1"/>
  <c r="E5" i="45"/>
  <c r="B11" i="6" s="1"/>
  <c r="H5" i="45"/>
  <c r="E11" i="6" s="1"/>
  <c r="G5" i="45"/>
  <c r="D11" i="6" s="1"/>
  <c r="I7" i="45"/>
  <c r="E12" i="47" s="1"/>
  <c r="E11" i="47" s="1"/>
  <c r="I8" i="45"/>
  <c r="E13" i="47" s="1"/>
  <c r="I5" i="45" l="1"/>
  <c r="E6" i="6" s="1"/>
  <c r="F6" i="6" l="1"/>
  <c r="K8" i="45"/>
  <c r="H23" i="45"/>
  <c r="G23" i="45"/>
  <c r="F23" i="45"/>
  <c r="E23" i="45"/>
  <c r="H17" i="45"/>
  <c r="G17" i="45"/>
  <c r="F17" i="45"/>
  <c r="E17" i="45"/>
  <c r="H11" i="45"/>
  <c r="G11" i="45"/>
  <c r="F11" i="45"/>
  <c r="E11" i="45"/>
  <c r="R64" i="34"/>
  <c r="Q64" i="34" s="1"/>
  <c r="R65" i="34"/>
  <c r="Q65" i="34" s="1"/>
  <c r="R66" i="34"/>
  <c r="Q66" i="34" s="1"/>
  <c r="R67" i="34"/>
  <c r="Q67" i="34" s="1"/>
  <c r="R68" i="34"/>
  <c r="Q68" i="34" s="1"/>
  <c r="R69" i="34"/>
  <c r="Q69" i="34" s="1"/>
  <c r="R70" i="34"/>
  <c r="Q70" i="34" s="1"/>
  <c r="R71" i="34"/>
  <c r="Q71" i="34" s="1"/>
  <c r="R72" i="34"/>
  <c r="Q72" i="34" s="1"/>
  <c r="R73" i="34"/>
  <c r="Q73" i="34" s="1"/>
  <c r="R74" i="34"/>
  <c r="Q74" i="34" s="1"/>
  <c r="R75" i="34"/>
  <c r="Q75" i="34" s="1"/>
  <c r="R76" i="34"/>
  <c r="Q76" i="34" s="1"/>
  <c r="R77" i="34"/>
  <c r="Q77" i="34" s="1"/>
  <c r="R78" i="34"/>
  <c r="Q78" i="34" s="1"/>
  <c r="R79" i="34"/>
  <c r="Q79" i="34" s="1"/>
  <c r="R80" i="34"/>
  <c r="Q80" i="34" s="1"/>
  <c r="R81" i="34"/>
  <c r="Q81" i="34" s="1"/>
  <c r="R82" i="34"/>
  <c r="Q82" i="34" s="1"/>
  <c r="R83" i="34"/>
  <c r="Q83" i="34" s="1"/>
  <c r="R84" i="34"/>
  <c r="Q84" i="34" s="1"/>
  <c r="R85" i="34"/>
  <c r="Q85" i="34" s="1"/>
  <c r="R86" i="34"/>
  <c r="Q86" i="34" s="1"/>
  <c r="R87" i="34"/>
  <c r="Q87" i="34" s="1"/>
  <c r="R88" i="34"/>
  <c r="Q88" i="34" s="1"/>
  <c r="R89" i="34"/>
  <c r="Q89" i="34" s="1"/>
  <c r="R90" i="34"/>
  <c r="Q90" i="34" s="1"/>
  <c r="R91" i="34"/>
  <c r="Q91" i="34" s="1"/>
  <c r="R92" i="34"/>
  <c r="Q92" i="34" s="1"/>
  <c r="R93" i="34"/>
  <c r="Q93" i="34" s="1"/>
  <c r="R94" i="34"/>
  <c r="Q94" i="34" s="1"/>
  <c r="R95" i="34"/>
  <c r="Q95" i="34" s="1"/>
  <c r="R96" i="34"/>
  <c r="Q96" i="34" s="1"/>
  <c r="R97" i="34"/>
  <c r="Q97" i="34" s="1"/>
  <c r="R98" i="34"/>
  <c r="Q98" i="34" s="1"/>
  <c r="R99" i="34"/>
  <c r="Q99" i="34" s="1"/>
  <c r="R100" i="34"/>
  <c r="Q100" i="34" s="1"/>
  <c r="I2" i="49" a="1"/>
  <c r="C142" i="49" l="1"/>
  <c r="D142" i="49" s="1"/>
  <c r="E19" i="45"/>
  <c r="E18" i="45" s="1"/>
  <c r="P10" i="51"/>
  <c r="N8" i="51"/>
  <c r="O10" i="51"/>
  <c r="P7" i="51"/>
  <c r="N10" i="51"/>
  <c r="O7" i="51"/>
  <c r="P9" i="51"/>
  <c r="O9" i="51"/>
  <c r="M9" i="51"/>
  <c r="N9" i="51"/>
  <c r="P8" i="51"/>
  <c r="M10" i="51"/>
  <c r="O8" i="51"/>
  <c r="M7" i="51"/>
  <c r="M8" i="51"/>
  <c r="G8" i="51"/>
  <c r="G6" i="51"/>
  <c r="D6" i="51"/>
  <c r="D8" i="51"/>
  <c r="E6" i="51"/>
  <c r="F6" i="51"/>
  <c r="D7" i="51"/>
  <c r="E7" i="51"/>
  <c r="G7" i="51"/>
  <c r="F8" i="51"/>
  <c r="F7" i="51"/>
  <c r="F14" i="45"/>
  <c r="E13" i="45"/>
  <c r="G14" i="45"/>
  <c r="H14" i="45"/>
  <c r="H19" i="45"/>
  <c r="H18" i="45" s="1"/>
  <c r="G19" i="45"/>
  <c r="G18" i="45" s="1"/>
  <c r="E14" i="45"/>
  <c r="F18" i="45"/>
  <c r="H13" i="45"/>
  <c r="G13" i="45"/>
  <c r="F13" i="45"/>
  <c r="C140" i="49" l="1"/>
  <c r="D140" i="49" s="1"/>
  <c r="E140" i="49" s="1"/>
  <c r="C50" i="49"/>
  <c r="C77" i="49"/>
  <c r="D77" i="49" s="1"/>
  <c r="F77" i="49" s="1"/>
  <c r="C57" i="49"/>
  <c r="C98" i="49"/>
  <c r="D98" i="49" s="1"/>
  <c r="F98" i="49" s="1"/>
  <c r="C76" i="49"/>
  <c r="D76" i="49" s="1"/>
  <c r="F76" i="49" s="1"/>
  <c r="C109" i="49"/>
  <c r="D109" i="49" s="1"/>
  <c r="F109" i="49" s="1"/>
  <c r="C80" i="49"/>
  <c r="D80" i="49" s="1"/>
  <c r="E80" i="49" s="1"/>
  <c r="C31" i="49"/>
  <c r="C20" i="49"/>
  <c r="C66" i="49"/>
  <c r="C190" i="49"/>
  <c r="D190" i="49" s="1"/>
  <c r="F190" i="49" s="1"/>
  <c r="C101" i="49"/>
  <c r="D101" i="49" s="1"/>
  <c r="F101" i="49" s="1"/>
  <c r="C91" i="49"/>
  <c r="D91" i="49" s="1"/>
  <c r="E91" i="49" s="1"/>
  <c r="C131" i="49"/>
  <c r="D131" i="49" s="1"/>
  <c r="F131" i="49" s="1"/>
  <c r="C5" i="49"/>
  <c r="C100" i="49"/>
  <c r="D100" i="49" s="1"/>
  <c r="E100" i="49" s="1"/>
  <c r="C168" i="49"/>
  <c r="D168" i="49" s="1"/>
  <c r="E168" i="49" s="1"/>
  <c r="C105" i="49"/>
  <c r="D105" i="49" s="1"/>
  <c r="E105" i="49" s="1"/>
  <c r="C12" i="49"/>
  <c r="C155" i="49"/>
  <c r="D155" i="49" s="1"/>
  <c r="E155" i="49" s="1"/>
  <c r="C3" i="49"/>
  <c r="C25" i="49"/>
  <c r="C173" i="49"/>
  <c r="D173" i="49" s="1"/>
  <c r="F173" i="49" s="1"/>
  <c r="C151" i="49"/>
  <c r="D151" i="49" s="1"/>
  <c r="E151" i="49" s="1"/>
  <c r="C81" i="49"/>
  <c r="D81" i="49" s="1"/>
  <c r="E81" i="49" s="1"/>
  <c r="C184" i="49"/>
  <c r="D184" i="49" s="1"/>
  <c r="F184" i="49" s="1"/>
  <c r="C110" i="49"/>
  <c r="D110" i="49" s="1"/>
  <c r="F110" i="49" s="1"/>
  <c r="C75" i="49"/>
  <c r="D75" i="49" s="1"/>
  <c r="F75" i="49" s="1"/>
  <c r="C47" i="49"/>
  <c r="C156" i="49"/>
  <c r="D156" i="49" s="1"/>
  <c r="F156" i="49" s="1"/>
  <c r="C87" i="49"/>
  <c r="D87" i="49" s="1"/>
  <c r="E87" i="49" s="1"/>
  <c r="C41" i="49"/>
  <c r="C27" i="49"/>
  <c r="C53" i="49"/>
  <c r="C124" i="49"/>
  <c r="D124" i="49" s="1"/>
  <c r="F124" i="49" s="1"/>
  <c r="C33" i="49"/>
  <c r="C19" i="49"/>
  <c r="C167" i="49"/>
  <c r="D167" i="49" s="1"/>
  <c r="E167" i="49" s="1"/>
  <c r="C52" i="49"/>
  <c r="C28" i="49"/>
  <c r="C89" i="49"/>
  <c r="D89" i="49" s="1"/>
  <c r="F89" i="49" s="1"/>
  <c r="C153" i="49"/>
  <c r="D153" i="49" s="1"/>
  <c r="F153" i="49" s="1"/>
  <c r="C18" i="49"/>
  <c r="C64" i="49"/>
  <c r="C134" i="49"/>
  <c r="D134" i="49" s="1"/>
  <c r="F134" i="49" s="1"/>
  <c r="C14" i="49"/>
  <c r="C195" i="49"/>
  <c r="D195" i="49" s="1"/>
  <c r="E195" i="49" s="1"/>
  <c r="C73" i="49"/>
  <c r="D73" i="49" s="1"/>
  <c r="E73" i="49" s="1"/>
  <c r="C128" i="49"/>
  <c r="D128" i="49" s="1"/>
  <c r="E128" i="49" s="1"/>
  <c r="C90" i="49"/>
  <c r="D90" i="49" s="1"/>
  <c r="E90" i="49" s="1"/>
  <c r="C177" i="49"/>
  <c r="D177" i="49" s="1"/>
  <c r="F177" i="49" s="1"/>
  <c r="C200" i="49"/>
  <c r="D200" i="49" s="1"/>
  <c r="F200" i="49" s="1"/>
  <c r="C191" i="49"/>
  <c r="D191" i="49" s="1"/>
  <c r="F191" i="49" s="1"/>
  <c r="C95" i="49"/>
  <c r="D95" i="49" s="1"/>
  <c r="E95" i="49" s="1"/>
  <c r="C194" i="49"/>
  <c r="D194" i="49" s="1"/>
  <c r="F194" i="49" s="1"/>
  <c r="C120" i="49"/>
  <c r="D120" i="49" s="1"/>
  <c r="F120" i="49" s="1"/>
  <c r="C35" i="49"/>
  <c r="C84" i="49"/>
  <c r="D84" i="49" s="1"/>
  <c r="F84" i="49" s="1"/>
  <c r="C178" i="49"/>
  <c r="D178" i="49" s="1"/>
  <c r="E178" i="49" s="1"/>
  <c r="C54" i="49"/>
  <c r="C160" i="49"/>
  <c r="D160" i="49" s="1"/>
  <c r="E160" i="49" s="1"/>
  <c r="C182" i="49"/>
  <c r="D182" i="49" s="1"/>
  <c r="F182" i="49" s="1"/>
  <c r="C147" i="49"/>
  <c r="D147" i="49" s="1"/>
  <c r="F147" i="49" s="1"/>
  <c r="C4" i="49"/>
  <c r="C15" i="49"/>
  <c r="C93" i="49"/>
  <c r="D93" i="49" s="1"/>
  <c r="F93" i="49" s="1"/>
  <c r="C138" i="49"/>
  <c r="D138" i="49" s="1"/>
  <c r="F138" i="49" s="1"/>
  <c r="C133" i="49"/>
  <c r="D133" i="49" s="1"/>
  <c r="E133" i="49" s="1"/>
  <c r="C193" i="49"/>
  <c r="D193" i="49" s="1"/>
  <c r="F193" i="49" s="1"/>
  <c r="C201" i="49"/>
  <c r="D201" i="49" s="1"/>
  <c r="F201" i="49" s="1"/>
  <c r="C88" i="49"/>
  <c r="D88" i="49" s="1"/>
  <c r="F88" i="49" s="1"/>
  <c r="C17" i="49"/>
  <c r="C122" i="49"/>
  <c r="D122" i="49" s="1"/>
  <c r="F122" i="49" s="1"/>
  <c r="C24" i="49"/>
  <c r="C58" i="49"/>
  <c r="C82" i="49"/>
  <c r="D82" i="49" s="1"/>
  <c r="F82" i="49" s="1"/>
  <c r="C169" i="49"/>
  <c r="D169" i="49" s="1"/>
  <c r="F169" i="49" s="1"/>
  <c r="C157" i="49"/>
  <c r="D157" i="49" s="1"/>
  <c r="F157" i="49" s="1"/>
  <c r="C112" i="49"/>
  <c r="D112" i="49" s="1"/>
  <c r="E112" i="49" s="1"/>
  <c r="C114" i="49"/>
  <c r="D114" i="49" s="1"/>
  <c r="E114" i="49" s="1"/>
  <c r="C149" i="49"/>
  <c r="D149" i="49" s="1"/>
  <c r="F149" i="49" s="1"/>
  <c r="C49" i="49"/>
  <c r="C78" i="49"/>
  <c r="D78" i="49" s="1"/>
  <c r="F78" i="49" s="1"/>
  <c r="C59" i="49"/>
  <c r="C9" i="49"/>
  <c r="C189" i="49"/>
  <c r="D189" i="49" s="1"/>
  <c r="F189" i="49" s="1"/>
  <c r="C104" i="49"/>
  <c r="D104" i="49" s="1"/>
  <c r="F104" i="49" s="1"/>
  <c r="C108" i="49"/>
  <c r="D108" i="49" s="1"/>
  <c r="F108" i="49" s="1"/>
  <c r="C26" i="49"/>
  <c r="C188" i="49"/>
  <c r="D188" i="49" s="1"/>
  <c r="F188" i="49" s="1"/>
  <c r="C115" i="49"/>
  <c r="D115" i="49" s="1"/>
  <c r="E115" i="49" s="1"/>
  <c r="C45" i="49"/>
  <c r="C63" i="49"/>
  <c r="C158" i="49"/>
  <c r="D158" i="49" s="1"/>
  <c r="F158" i="49" s="1"/>
  <c r="C42" i="49"/>
  <c r="C2" i="49"/>
  <c r="D2" i="49" s="1"/>
  <c r="F2" i="49" s="1"/>
  <c r="C6" i="49"/>
  <c r="C145" i="49"/>
  <c r="D145" i="49" s="1"/>
  <c r="F145" i="49" s="1"/>
  <c r="C121" i="49"/>
  <c r="D121" i="49" s="1"/>
  <c r="F121" i="49" s="1"/>
  <c r="C8" i="49"/>
  <c r="C55" i="49"/>
  <c r="C123" i="49"/>
  <c r="D123" i="49" s="1"/>
  <c r="F123" i="49" s="1"/>
  <c r="C164" i="49"/>
  <c r="D164" i="49" s="1"/>
  <c r="F164" i="49" s="1"/>
  <c r="C30" i="49"/>
  <c r="C135" i="49"/>
  <c r="D135" i="49" s="1"/>
  <c r="E135" i="49" s="1"/>
  <c r="C171" i="49"/>
  <c r="D171" i="49" s="1"/>
  <c r="F171" i="49" s="1"/>
  <c r="C192" i="49"/>
  <c r="D192" i="49" s="1"/>
  <c r="E192" i="49" s="1"/>
  <c r="C137" i="49"/>
  <c r="D137" i="49" s="1"/>
  <c r="F137" i="49" s="1"/>
  <c r="C143" i="49"/>
  <c r="D143" i="49" s="1"/>
  <c r="E143" i="49" s="1"/>
  <c r="C197" i="49"/>
  <c r="D197" i="49" s="1"/>
  <c r="F197" i="49" s="1"/>
  <c r="C85" i="49"/>
  <c r="D85" i="49" s="1"/>
  <c r="F85" i="49" s="1"/>
  <c r="C159" i="49"/>
  <c r="D159" i="49" s="1"/>
  <c r="E159" i="49" s="1"/>
  <c r="C139" i="49"/>
  <c r="D139" i="49" s="1"/>
  <c r="F139" i="49" s="1"/>
  <c r="C38" i="49"/>
  <c r="C161" i="49"/>
  <c r="D161" i="49" s="1"/>
  <c r="F161" i="49" s="1"/>
  <c r="C40" i="49"/>
  <c r="C175" i="49"/>
  <c r="D175" i="49" s="1"/>
  <c r="F175" i="49" s="1"/>
  <c r="C69" i="49"/>
  <c r="D69" i="49" s="1"/>
  <c r="F69" i="49" s="1"/>
  <c r="C79" i="49"/>
  <c r="D79" i="49" s="1"/>
  <c r="F79" i="49" s="1"/>
  <c r="C174" i="49"/>
  <c r="D174" i="49" s="1"/>
  <c r="E174" i="49" s="1"/>
  <c r="C119" i="49"/>
  <c r="D119" i="49" s="1"/>
  <c r="E119" i="49" s="1"/>
  <c r="C127" i="49"/>
  <c r="D127" i="49" s="1"/>
  <c r="E127" i="49" s="1"/>
  <c r="C72" i="49"/>
  <c r="D72" i="49" s="1"/>
  <c r="E72" i="49" s="1"/>
  <c r="C43" i="49"/>
  <c r="C152" i="49"/>
  <c r="D152" i="49" s="1"/>
  <c r="F152" i="49" s="1"/>
  <c r="C22" i="49"/>
  <c r="C60" i="49"/>
  <c r="C83" i="49"/>
  <c r="D83" i="49" s="1"/>
  <c r="F83" i="49" s="1"/>
  <c r="C86" i="49"/>
  <c r="D86" i="49" s="1"/>
  <c r="F86" i="49" s="1"/>
  <c r="C136" i="49"/>
  <c r="D136" i="49" s="1"/>
  <c r="E136" i="49" s="1"/>
  <c r="C39" i="49"/>
  <c r="C56" i="49"/>
  <c r="C37" i="49"/>
  <c r="C187" i="49"/>
  <c r="D187" i="49" s="1"/>
  <c r="F187" i="49" s="1"/>
  <c r="C7" i="49"/>
  <c r="C179" i="49"/>
  <c r="D179" i="49" s="1"/>
  <c r="F179" i="49" s="1"/>
  <c r="C94" i="49"/>
  <c r="D94" i="49" s="1"/>
  <c r="E94" i="49" s="1"/>
  <c r="C132" i="49"/>
  <c r="D132" i="49" s="1"/>
  <c r="F132" i="49" s="1"/>
  <c r="C92" i="49"/>
  <c r="D92" i="49" s="1"/>
  <c r="F92" i="49" s="1"/>
  <c r="C146" i="49"/>
  <c r="D146" i="49" s="1"/>
  <c r="F146" i="49" s="1"/>
  <c r="C107" i="49"/>
  <c r="D107" i="49" s="1"/>
  <c r="F107" i="49" s="1"/>
  <c r="C144" i="49"/>
  <c r="D144" i="49" s="1"/>
  <c r="F144" i="49" s="1"/>
  <c r="C46" i="49"/>
  <c r="C71" i="49"/>
  <c r="D71" i="49" s="1"/>
  <c r="E71" i="49" s="1"/>
  <c r="C186" i="49"/>
  <c r="D186" i="49" s="1"/>
  <c r="E186" i="49" s="1"/>
  <c r="C185" i="49"/>
  <c r="D185" i="49" s="1"/>
  <c r="E185" i="49" s="1"/>
  <c r="C172" i="49"/>
  <c r="D172" i="49" s="1"/>
  <c r="F172" i="49" s="1"/>
  <c r="C176" i="49"/>
  <c r="D176" i="49" s="1"/>
  <c r="E176" i="49" s="1"/>
  <c r="C148" i="49"/>
  <c r="D148" i="49" s="1"/>
  <c r="F148" i="49" s="1"/>
  <c r="C23" i="49"/>
  <c r="C125" i="49"/>
  <c r="D125" i="49" s="1"/>
  <c r="F125" i="49" s="1"/>
  <c r="C141" i="49"/>
  <c r="D141" i="49" s="1"/>
  <c r="F141" i="49" s="1"/>
  <c r="C16" i="49"/>
  <c r="C61" i="49"/>
  <c r="C129" i="49"/>
  <c r="D129" i="49" s="1"/>
  <c r="E129" i="49" s="1"/>
  <c r="C48" i="49"/>
  <c r="C97" i="49"/>
  <c r="D97" i="49" s="1"/>
  <c r="F97" i="49" s="1"/>
  <c r="C111" i="49"/>
  <c r="D111" i="49" s="1"/>
  <c r="E111" i="49" s="1"/>
  <c r="C126" i="49"/>
  <c r="D126" i="49" s="1"/>
  <c r="F126" i="49" s="1"/>
  <c r="C74" i="49"/>
  <c r="D74" i="49" s="1"/>
  <c r="E74" i="49" s="1"/>
  <c r="C10" i="49"/>
  <c r="C106" i="49"/>
  <c r="D106" i="49" s="1"/>
  <c r="F106" i="49" s="1"/>
  <c r="C99" i="49"/>
  <c r="D99" i="49" s="1"/>
  <c r="E99" i="49" s="1"/>
  <c r="C21" i="49"/>
  <c r="C32" i="49"/>
  <c r="C183" i="49"/>
  <c r="D183" i="49" s="1"/>
  <c r="E183" i="49" s="1"/>
  <c r="C170" i="49"/>
  <c r="D170" i="49" s="1"/>
  <c r="F170" i="49" s="1"/>
  <c r="C36" i="49"/>
  <c r="C181" i="49"/>
  <c r="D181" i="49" s="1"/>
  <c r="F181" i="49" s="1"/>
  <c r="C11" i="49"/>
  <c r="C180" i="49"/>
  <c r="D180" i="49" s="1"/>
  <c r="E180" i="49" s="1"/>
  <c r="C102" i="49"/>
  <c r="D102" i="49" s="1"/>
  <c r="E102" i="49" s="1"/>
  <c r="C165" i="49"/>
  <c r="D165" i="49" s="1"/>
  <c r="E165" i="49" s="1"/>
  <c r="C166" i="49"/>
  <c r="D166" i="49" s="1"/>
  <c r="F166" i="49" s="1"/>
  <c r="C199" i="49"/>
  <c r="D199" i="49" s="1"/>
  <c r="F199" i="49" s="1"/>
  <c r="C67" i="49"/>
  <c r="C96" i="49"/>
  <c r="D96" i="49" s="1"/>
  <c r="E96" i="49" s="1"/>
  <c r="C103" i="49"/>
  <c r="D103" i="49" s="1"/>
  <c r="E103" i="49" s="1"/>
  <c r="C113" i="49"/>
  <c r="D113" i="49" s="1"/>
  <c r="E113" i="49" s="1"/>
  <c r="C44" i="49"/>
  <c r="C130" i="49"/>
  <c r="D130" i="49" s="1"/>
  <c r="F130" i="49" s="1"/>
  <c r="C65" i="49"/>
  <c r="C198" i="49"/>
  <c r="D198" i="49" s="1"/>
  <c r="F198" i="49" s="1"/>
  <c r="C163" i="49"/>
  <c r="D163" i="49" s="1"/>
  <c r="F163" i="49" s="1"/>
  <c r="C118" i="49"/>
  <c r="D118" i="49" s="1"/>
  <c r="F118" i="49" s="1"/>
  <c r="C196" i="49"/>
  <c r="D196" i="49" s="1"/>
  <c r="E196" i="49" s="1"/>
  <c r="C68" i="49"/>
  <c r="C162" i="49"/>
  <c r="D162" i="49" s="1"/>
  <c r="E162" i="49" s="1"/>
  <c r="C70" i="49"/>
  <c r="D70" i="49" s="1"/>
  <c r="F70" i="49" s="1"/>
  <c r="C13" i="49"/>
  <c r="C150" i="49"/>
  <c r="D150" i="49" s="1"/>
  <c r="F150" i="49" s="1"/>
  <c r="C62" i="49"/>
  <c r="C29" i="49"/>
  <c r="C116" i="49"/>
  <c r="D116" i="49" s="1"/>
  <c r="F116" i="49" s="1"/>
  <c r="C51" i="49"/>
  <c r="C154" i="49"/>
  <c r="D154" i="49" s="1"/>
  <c r="F154" i="49" s="1"/>
  <c r="C117" i="49"/>
  <c r="D117" i="49" s="1"/>
  <c r="E117" i="49" s="1"/>
  <c r="C34" i="49"/>
  <c r="O6" i="51"/>
  <c r="O14" i="51" s="1"/>
  <c r="N6" i="51"/>
  <c r="N14" i="51" s="1"/>
  <c r="P6" i="51"/>
  <c r="P14" i="51" s="1"/>
  <c r="Q8" i="51"/>
  <c r="Q10" i="51"/>
  <c r="M6" i="51"/>
  <c r="M14" i="51" s="1"/>
  <c r="Q7" i="51"/>
  <c r="Q9" i="51"/>
  <c r="N15" i="51"/>
  <c r="M15" i="51"/>
  <c r="O15" i="51"/>
  <c r="P15" i="51"/>
  <c r="H6" i="51"/>
  <c r="H7" i="51"/>
  <c r="H8" i="51"/>
  <c r="F142" i="49"/>
  <c r="E142" i="49"/>
  <c r="I13" i="45"/>
  <c r="E12" i="45"/>
  <c r="E24" i="45" s="1"/>
  <c r="I14" i="45"/>
  <c r="I19" i="45"/>
  <c r="K19" i="45" s="1"/>
  <c r="I18" i="45"/>
  <c r="K18" i="45" s="1"/>
  <c r="H12" i="45"/>
  <c r="H24" i="45" s="1"/>
  <c r="G12" i="45"/>
  <c r="G24" i="45" s="1"/>
  <c r="F12" i="45"/>
  <c r="F24" i="45" s="1"/>
  <c r="L18" i="45" l="1"/>
  <c r="I24" i="45"/>
  <c r="L19" i="45"/>
  <c r="E16" i="47"/>
  <c r="E15" i="47" s="1"/>
  <c r="F140" i="49"/>
  <c r="E77" i="49"/>
  <c r="E109" i="49"/>
  <c r="F80" i="49"/>
  <c r="E76" i="49"/>
  <c r="E98" i="49"/>
  <c r="D62" i="49"/>
  <c r="F62" i="49" s="1"/>
  <c r="E190" i="49"/>
  <c r="D67" i="49"/>
  <c r="F67" i="49" s="1"/>
  <c r="D68" i="49"/>
  <c r="F68" i="49" s="1"/>
  <c r="D65" i="49"/>
  <c r="F65" i="49" s="1"/>
  <c r="D66" i="49"/>
  <c r="D63" i="49"/>
  <c r="F63" i="49" s="1"/>
  <c r="D64" i="49"/>
  <c r="F64" i="49" s="1"/>
  <c r="F160" i="49"/>
  <c r="F128" i="49"/>
  <c r="F81" i="49"/>
  <c r="F73" i="49"/>
  <c r="E101" i="49"/>
  <c r="F151" i="49"/>
  <c r="D3" i="49"/>
  <c r="F3" i="49" s="1"/>
  <c r="E184" i="49"/>
  <c r="E110" i="49"/>
  <c r="F91" i="49"/>
  <c r="E122" i="49"/>
  <c r="E182" i="49"/>
  <c r="F119" i="49"/>
  <c r="E2" i="49"/>
  <c r="E194" i="49"/>
  <c r="F95" i="49"/>
  <c r="F168" i="49"/>
  <c r="E187" i="49"/>
  <c r="E145" i="49"/>
  <c r="E131" i="49"/>
  <c r="E106" i="49"/>
  <c r="F100" i="49"/>
  <c r="E75" i="49"/>
  <c r="F90" i="49"/>
  <c r="F111" i="49"/>
  <c r="F127" i="49"/>
  <c r="F87" i="49"/>
  <c r="E123" i="49"/>
  <c r="E120" i="49"/>
  <c r="E92" i="49"/>
  <c r="E161" i="49"/>
  <c r="E138" i="49"/>
  <c r="E164" i="49"/>
  <c r="F112" i="49"/>
  <c r="F99" i="49"/>
  <c r="E125" i="49"/>
  <c r="E156" i="49"/>
  <c r="F115" i="49"/>
  <c r="E146" i="49"/>
  <c r="F114" i="49"/>
  <c r="F155" i="49"/>
  <c r="F133" i="49"/>
  <c r="F135" i="49"/>
  <c r="E193" i="49"/>
  <c r="F185" i="49"/>
  <c r="E149" i="49"/>
  <c r="E134" i="49"/>
  <c r="D8" i="49"/>
  <c r="F8" i="49" s="1"/>
  <c r="F162" i="49"/>
  <c r="D6" i="49"/>
  <c r="E6" i="49" s="1"/>
  <c r="E86" i="49"/>
  <c r="E141" i="49"/>
  <c r="F186" i="49"/>
  <c r="E148" i="49"/>
  <c r="F72" i="49"/>
  <c r="E188" i="49"/>
  <c r="E116" i="49"/>
  <c r="F105" i="49"/>
  <c r="E200" i="49"/>
  <c r="D7" i="49"/>
  <c r="F7" i="49" s="1"/>
  <c r="E93" i="49"/>
  <c r="E189" i="49"/>
  <c r="E132" i="49"/>
  <c r="E153" i="49"/>
  <c r="E157" i="49"/>
  <c r="F167" i="49"/>
  <c r="E166" i="49"/>
  <c r="E197" i="49"/>
  <c r="E175" i="49"/>
  <c r="F196" i="49"/>
  <c r="E126" i="49"/>
  <c r="E79" i="49"/>
  <c r="F96" i="49"/>
  <c r="E88" i="49"/>
  <c r="F178" i="49"/>
  <c r="F195" i="49"/>
  <c r="F129" i="49"/>
  <c r="E124" i="49"/>
  <c r="E158" i="49"/>
  <c r="E173" i="49"/>
  <c r="E78" i="49"/>
  <c r="E70" i="49"/>
  <c r="E84" i="49"/>
  <c r="D17" i="49"/>
  <c r="F17" i="49" s="1"/>
  <c r="F176" i="49"/>
  <c r="F165" i="49"/>
  <c r="D10" i="49"/>
  <c r="E10" i="49" s="1"/>
  <c r="D45" i="49"/>
  <c r="E45" i="49" s="1"/>
  <c r="F102" i="49"/>
  <c r="E118" i="49"/>
  <c r="E104" i="49"/>
  <c r="E152" i="49"/>
  <c r="E69" i="49"/>
  <c r="E82" i="49"/>
  <c r="F74" i="49"/>
  <c r="E172" i="49"/>
  <c r="F94" i="49"/>
  <c r="F117" i="49"/>
  <c r="F159" i="49"/>
  <c r="E89" i="49"/>
  <c r="E171" i="49"/>
  <c r="E154" i="49"/>
  <c r="E108" i="49"/>
  <c r="E179" i="49"/>
  <c r="E139" i="49"/>
  <c r="E198" i="49"/>
  <c r="D11" i="49"/>
  <c r="E11" i="49" s="1"/>
  <c r="D5" i="49"/>
  <c r="F5" i="49" s="1"/>
  <c r="E163" i="49"/>
  <c r="E169" i="49"/>
  <c r="E177" i="49"/>
  <c r="F180" i="49"/>
  <c r="D4" i="49"/>
  <c r="F4" i="49" s="1"/>
  <c r="E191" i="49"/>
  <c r="E147" i="49"/>
  <c r="E121" i="49"/>
  <c r="D23" i="49"/>
  <c r="F23" i="49" s="1"/>
  <c r="D32" i="49"/>
  <c r="E32" i="49" s="1"/>
  <c r="E97" i="49"/>
  <c r="F143" i="49"/>
  <c r="E85" i="49"/>
  <c r="E130" i="49"/>
  <c r="F192" i="49"/>
  <c r="E201" i="49"/>
  <c r="E83" i="49"/>
  <c r="E199" i="49"/>
  <c r="E170" i="49"/>
  <c r="D42" i="49"/>
  <c r="F42" i="49" s="1"/>
  <c r="D30" i="49"/>
  <c r="E30" i="49" s="1"/>
  <c r="F71" i="49"/>
  <c r="F174" i="49"/>
  <c r="D55" i="49"/>
  <c r="F55" i="49" s="1"/>
  <c r="D29" i="49"/>
  <c r="E29" i="49" s="1"/>
  <c r="F183" i="49"/>
  <c r="D13" i="49"/>
  <c r="F13" i="49" s="1"/>
  <c r="D9" i="49"/>
  <c r="F9" i="49" s="1"/>
  <c r="F136" i="49"/>
  <c r="E144" i="49"/>
  <c r="E137" i="49"/>
  <c r="E181" i="49"/>
  <c r="E107" i="49"/>
  <c r="D37" i="49"/>
  <c r="F37" i="49" s="1"/>
  <c r="D53" i="49"/>
  <c r="F53" i="49" s="1"/>
  <c r="F113" i="49"/>
  <c r="D31" i="49"/>
  <c r="F31" i="49" s="1"/>
  <c r="D49" i="49"/>
  <c r="F49" i="49" s="1"/>
  <c r="D60" i="49"/>
  <c r="E60" i="49" s="1"/>
  <c r="D18" i="49"/>
  <c r="E18" i="49" s="1"/>
  <c r="E150" i="49"/>
  <c r="D47" i="49"/>
  <c r="E47" i="49" s="1"/>
  <c r="D56" i="49"/>
  <c r="F56" i="49" s="1"/>
  <c r="D27" i="49"/>
  <c r="E27" i="49" s="1"/>
  <c r="D24" i="49"/>
  <c r="F24" i="49" s="1"/>
  <c r="D59" i="49"/>
  <c r="F59" i="49" s="1"/>
  <c r="D61" i="49"/>
  <c r="F61" i="49" s="1"/>
  <c r="D19" i="49"/>
  <c r="E19" i="49" s="1"/>
  <c r="D14" i="49"/>
  <c r="F14" i="49" s="1"/>
  <c r="D35" i="49"/>
  <c r="F35" i="49" s="1"/>
  <c r="D44" i="49"/>
  <c r="F44" i="49" s="1"/>
  <c r="D28" i="49"/>
  <c r="F28" i="49" s="1"/>
  <c r="D16" i="49"/>
  <c r="F16" i="49" s="1"/>
  <c r="D54" i="49"/>
  <c r="E54" i="49" s="1"/>
  <c r="D43" i="49"/>
  <c r="F43" i="49" s="1"/>
  <c r="D12" i="49"/>
  <c r="F12" i="49" s="1"/>
  <c r="D41" i="49"/>
  <c r="F41" i="49" s="1"/>
  <c r="D36" i="49"/>
  <c r="F36" i="49" s="1"/>
  <c r="D46" i="49"/>
  <c r="E46" i="49" s="1"/>
  <c r="D21" i="49"/>
  <c r="F21" i="49" s="1"/>
  <c r="D34" i="49"/>
  <c r="E34" i="49" s="1"/>
  <c r="D33" i="49"/>
  <c r="E33" i="49" s="1"/>
  <c r="D50" i="49"/>
  <c r="E50" i="49" s="1"/>
  <c r="D20" i="49"/>
  <c r="F20" i="49" s="1"/>
  <c r="D26" i="49"/>
  <c r="F26" i="49" s="1"/>
  <c r="D39" i="49"/>
  <c r="E39" i="49" s="1"/>
  <c r="D25" i="49"/>
  <c r="F25" i="49" s="1"/>
  <c r="D57" i="49"/>
  <c r="E57" i="49" s="1"/>
  <c r="D15" i="49"/>
  <c r="E15" i="49" s="1"/>
  <c r="F103" i="49"/>
  <c r="D22" i="49"/>
  <c r="E22" i="49" s="1"/>
  <c r="D51" i="49"/>
  <c r="E51" i="49" s="1"/>
  <c r="D58" i="49"/>
  <c r="F58" i="49" s="1"/>
  <c r="D52" i="49"/>
  <c r="E52" i="49" s="1"/>
  <c r="D40" i="49"/>
  <c r="F40" i="49" s="1"/>
  <c r="D38" i="49"/>
  <c r="E38" i="49" s="1"/>
  <c r="D48" i="49"/>
  <c r="F48" i="49" s="1"/>
  <c r="Q6" i="51"/>
  <c r="I12" i="45"/>
  <c r="E14" i="47" s="1"/>
  <c r="R63" i="34"/>
  <c r="Q63" i="34" s="1"/>
  <c r="R62" i="34"/>
  <c r="Q62" i="34" s="1"/>
  <c r="R61" i="34"/>
  <c r="Q61" i="34" s="1"/>
  <c r="R60" i="34"/>
  <c r="Q60" i="34" s="1"/>
  <c r="R59" i="34"/>
  <c r="Q59" i="34" s="1"/>
  <c r="R58" i="34"/>
  <c r="Q58" i="34" s="1"/>
  <c r="R57" i="34"/>
  <c r="Q57" i="34" s="1"/>
  <c r="R56" i="34"/>
  <c r="Q56" i="34" s="1"/>
  <c r="R55" i="34"/>
  <c r="Q55" i="34" s="1"/>
  <c r="R54" i="34"/>
  <c r="Q54" i="34" s="1"/>
  <c r="R53" i="34"/>
  <c r="Q53" i="34" s="1"/>
  <c r="R52" i="34"/>
  <c r="Q52" i="34" s="1"/>
  <c r="R51" i="34"/>
  <c r="Q51" i="34" s="1"/>
  <c r="R50" i="34"/>
  <c r="Q50" i="34" s="1"/>
  <c r="R49" i="34"/>
  <c r="Q49" i="34" s="1"/>
  <c r="R48" i="34"/>
  <c r="Q48" i="34" s="1"/>
  <c r="R47" i="34"/>
  <c r="Q47" i="34" s="1"/>
  <c r="R46" i="34"/>
  <c r="Q46" i="34" s="1"/>
  <c r="R45" i="34"/>
  <c r="Q45" i="34" s="1"/>
  <c r="R44" i="34"/>
  <c r="Q44" i="34" s="1"/>
  <c r="R43" i="34"/>
  <c r="Q43" i="34" s="1"/>
  <c r="R42" i="34"/>
  <c r="Q42" i="34" s="1"/>
  <c r="R41" i="34"/>
  <c r="Q41" i="34" s="1"/>
  <c r="R40" i="34"/>
  <c r="Q40" i="34" s="1"/>
  <c r="R39" i="34"/>
  <c r="Q39" i="34" s="1"/>
  <c r="R38" i="34"/>
  <c r="Q38" i="34" s="1"/>
  <c r="R37" i="34"/>
  <c r="Q37" i="34" s="1"/>
  <c r="R36" i="34"/>
  <c r="Q36" i="34" s="1"/>
  <c r="R35" i="34"/>
  <c r="Q35" i="34" s="1"/>
  <c r="R34" i="34"/>
  <c r="Q34" i="34" s="1"/>
  <c r="R33" i="34"/>
  <c r="Q33" i="34" s="1"/>
  <c r="R32" i="34"/>
  <c r="Q32" i="34" s="1"/>
  <c r="R31" i="34"/>
  <c r="Q31" i="34" s="1"/>
  <c r="R30" i="34"/>
  <c r="Q30" i="34" s="1"/>
  <c r="R29" i="34"/>
  <c r="Q29" i="34" s="1"/>
  <c r="R28" i="34"/>
  <c r="Q28" i="34" s="1"/>
  <c r="R27" i="34"/>
  <c r="Q27" i="34" s="1"/>
  <c r="R26" i="34"/>
  <c r="Q26" i="34" s="1"/>
  <c r="R25" i="34"/>
  <c r="Q25" i="34" s="1"/>
  <c r="R24" i="34"/>
  <c r="Q24" i="34" s="1"/>
  <c r="R23" i="34"/>
  <c r="Q23" i="34" s="1"/>
  <c r="R22" i="34"/>
  <c r="Q22" i="34" s="1"/>
  <c r="R21" i="34"/>
  <c r="Q21" i="34" s="1"/>
  <c r="R20" i="34"/>
  <c r="Q20" i="34" s="1"/>
  <c r="R19" i="34"/>
  <c r="Q19" i="34" s="1"/>
  <c r="R18" i="34"/>
  <c r="Q18" i="34" s="1"/>
  <c r="R17" i="34"/>
  <c r="Q17" i="34" s="1"/>
  <c r="R16" i="34"/>
  <c r="Q16" i="34" s="1"/>
  <c r="R15" i="34"/>
  <c r="Q15" i="34" s="1"/>
  <c r="R14" i="34"/>
  <c r="Q14" i="34" s="1"/>
  <c r="R13" i="34"/>
  <c r="Q13" i="34" s="1"/>
  <c r="R12" i="34"/>
  <c r="Q12" i="34" s="1"/>
  <c r="R11" i="34"/>
  <c r="Q11" i="34" s="1"/>
  <c r="R10" i="34"/>
  <c r="Q10" i="34" s="1"/>
  <c r="R9" i="34"/>
  <c r="Q9" i="34" s="1"/>
  <c r="R8" i="34"/>
  <c r="Q8" i="34" s="1"/>
  <c r="E18" i="47" l="1"/>
  <c r="E3" i="49"/>
  <c r="E68" i="49"/>
  <c r="E62" i="49"/>
  <c r="E64" i="49"/>
  <c r="E65" i="49"/>
  <c r="E67" i="49"/>
  <c r="E63" i="49"/>
  <c r="E66" i="49"/>
  <c r="F66" i="49"/>
  <c r="F6" i="49"/>
  <c r="E4" i="49"/>
  <c r="E8" i="49"/>
  <c r="E7" i="49"/>
  <c r="E42" i="49"/>
  <c r="E17" i="49"/>
  <c r="E5" i="49"/>
  <c r="F10" i="49"/>
  <c r="F29" i="49"/>
  <c r="F45" i="49"/>
  <c r="F46" i="49"/>
  <c r="F19" i="49"/>
  <c r="E21" i="49"/>
  <c r="E12" i="49"/>
  <c r="E23" i="49"/>
  <c r="E37" i="49"/>
  <c r="E24" i="49"/>
  <c r="F30" i="49"/>
  <c r="E59" i="49"/>
  <c r="F32" i="49"/>
  <c r="F11" i="49"/>
  <c r="E14" i="49"/>
  <c r="E55" i="49"/>
  <c r="E13" i="49"/>
  <c r="F22" i="49"/>
  <c r="E31" i="49"/>
  <c r="E53" i="49"/>
  <c r="E49" i="49"/>
  <c r="E9" i="49"/>
  <c r="E40" i="49"/>
  <c r="F34" i="49"/>
  <c r="E35" i="49"/>
  <c r="F27" i="49"/>
  <c r="E25" i="49"/>
  <c r="E44" i="49"/>
  <c r="E58" i="49"/>
  <c r="E43" i="49"/>
  <c r="E48" i="49"/>
  <c r="F15" i="49"/>
  <c r="F33" i="49"/>
  <c r="E26" i="49"/>
  <c r="F51" i="49"/>
  <c r="E28" i="49"/>
  <c r="E16" i="49"/>
  <c r="F38" i="49"/>
  <c r="F54" i="49"/>
  <c r="E56" i="49"/>
  <c r="E61" i="49"/>
  <c r="E36" i="49"/>
  <c r="F18" i="49"/>
  <c r="F47" i="49"/>
  <c r="F39" i="49"/>
  <c r="F52" i="49"/>
  <c r="E20" i="49"/>
  <c r="F60" i="49"/>
  <c r="F57" i="49"/>
  <c r="F50" i="49"/>
  <c r="E41" i="49"/>
  <c r="K2" i="49"/>
  <c r="L8" i="45" l="1"/>
  <c r="L2" i="49" a="1"/>
  <c r="M2" i="49" a="1"/>
  <c r="H3" i="49"/>
  <c r="B14" i="51" l="1"/>
  <c r="C14" i="51" s="1"/>
  <c r="J3" i="49"/>
  <c r="I3" i="49" a="1"/>
  <c r="H14" i="51"/>
  <c r="E14" i="51" l="1"/>
  <c r="F14" i="51"/>
  <c r="G14" i="51"/>
  <c r="D14" i="51"/>
  <c r="K3" i="49"/>
  <c r="H4" i="49" s="1"/>
  <c r="L3" i="49" l="1" a="1"/>
  <c r="M3" i="49" a="1"/>
  <c r="C15" i="51" s="1"/>
  <c r="H15" i="51" s="1"/>
  <c r="I4" i="49" a="1"/>
  <c r="J4" i="49"/>
  <c r="F15" i="51" l="1"/>
  <c r="D15" i="51"/>
  <c r="E15" i="51"/>
  <c r="G15" i="51"/>
  <c r="B15" i="51"/>
  <c r="K4" i="49"/>
  <c r="H5" i="49" s="1"/>
  <c r="L4" i="49" l="1" a="1"/>
  <c r="M4" i="49" a="1"/>
  <c r="I5" i="49" a="1"/>
  <c r="J5" i="49"/>
  <c r="B16" i="51" l="1"/>
  <c r="C16" i="51" s="1"/>
  <c r="K5" i="49"/>
  <c r="H6" i="49" s="1"/>
  <c r="H16" i="51" l="1"/>
  <c r="D16" i="51"/>
  <c r="F16" i="51"/>
  <c r="G16" i="51"/>
  <c r="E16" i="51"/>
  <c r="L5" i="49" a="1"/>
  <c r="B17" i="51" s="1"/>
  <c r="C17" i="51" s="1"/>
  <c r="M5" i="49" a="1"/>
  <c r="I6" i="49" a="1"/>
  <c r="J6" i="49"/>
  <c r="H17" i="51" l="1"/>
  <c r="G17" i="51"/>
  <c r="F17" i="51"/>
  <c r="E17" i="51"/>
  <c r="D17" i="51"/>
  <c r="K6" i="49"/>
  <c r="H7" i="49" s="1"/>
  <c r="J7" i="49" l="1"/>
  <c r="I7" i="49" a="1"/>
  <c r="L6" i="49" a="1"/>
  <c r="M6" i="49" a="1"/>
  <c r="K7" i="49" l="1"/>
  <c r="H8" i="49" s="1"/>
  <c r="B18" i="51"/>
  <c r="C18" i="51" s="1"/>
  <c r="J8" i="49" l="1"/>
  <c r="I8" i="49" a="1"/>
  <c r="M7" i="49" a="1"/>
  <c r="L7" i="49" a="1"/>
  <c r="D18" i="51"/>
  <c r="F18" i="51"/>
  <c r="H18" i="51"/>
  <c r="G18" i="51"/>
  <c r="E18" i="51"/>
  <c r="K8" i="49" l="1"/>
  <c r="H9" i="49" s="1"/>
  <c r="C19" i="51"/>
  <c r="J9" i="49" l="1"/>
  <c r="I9" i="49" a="1"/>
  <c r="M8" i="49" a="1"/>
  <c r="L8" i="49" a="1"/>
  <c r="H19" i="51"/>
  <c r="E19" i="51"/>
  <c r="D19" i="51"/>
  <c r="G19" i="51"/>
  <c r="F19" i="51"/>
  <c r="B19" i="51"/>
  <c r="K9" i="49" l="1"/>
  <c r="H10" i="49" s="1"/>
  <c r="C20" i="51"/>
  <c r="J10" i="49" l="1"/>
  <c r="I10" i="49" a="1"/>
  <c r="L9" i="49" a="1"/>
  <c r="M9" i="49" a="1"/>
  <c r="F20" i="51"/>
  <c r="H20" i="51"/>
  <c r="E20" i="51"/>
  <c r="G20" i="51"/>
  <c r="D20" i="51"/>
  <c r="B20" i="51"/>
  <c r="K10" i="49" l="1"/>
  <c r="H11" i="49" s="1"/>
  <c r="B21" i="51"/>
  <c r="C21" i="51" s="1"/>
  <c r="J11" i="49" l="1"/>
  <c r="I11" i="49" a="1"/>
  <c r="M10" i="49" a="1"/>
  <c r="L10" i="49" a="1"/>
  <c r="D21" i="51"/>
  <c r="F21" i="51"/>
  <c r="E21" i="51"/>
  <c r="H21" i="51"/>
  <c r="G21" i="51"/>
  <c r="K11" i="49" l="1"/>
  <c r="H12" i="49" s="1"/>
  <c r="C22" i="51"/>
  <c r="J12" i="49" l="1"/>
  <c r="I12" i="49" a="1"/>
  <c r="M11" i="49" a="1"/>
  <c r="L11" i="49" a="1"/>
  <c r="D22" i="51"/>
  <c r="G22" i="51"/>
  <c r="H22" i="51"/>
  <c r="E22" i="51"/>
  <c r="F22" i="51"/>
  <c r="B22" i="51"/>
  <c r="K12" i="49" l="1"/>
  <c r="H13" i="49" s="1"/>
  <c r="C23" i="51"/>
  <c r="J13" i="49" l="1"/>
  <c r="I13" i="49" a="1"/>
  <c r="L12" i="49" a="1"/>
  <c r="M12" i="49" a="1"/>
  <c r="D23" i="51"/>
  <c r="E23" i="51"/>
  <c r="H23" i="51"/>
  <c r="F23" i="51"/>
  <c r="G23" i="51"/>
  <c r="B23" i="51"/>
  <c r="K13" i="49" l="1"/>
  <c r="H14" i="49" s="1"/>
  <c r="B24" i="51"/>
  <c r="C24" i="51" s="1"/>
  <c r="L13" i="49" l="1" a="1"/>
  <c r="M13" i="49" a="1"/>
  <c r="J14" i="49"/>
  <c r="I14" i="49" a="1"/>
  <c r="E24" i="51"/>
  <c r="G24" i="51"/>
  <c r="F24" i="51"/>
  <c r="H24" i="51"/>
  <c r="D24" i="51"/>
  <c r="K14" i="49" l="1"/>
  <c r="H15" i="49" s="1"/>
  <c r="B25" i="51"/>
  <c r="C25" i="51" s="1"/>
  <c r="J15" i="49" l="1"/>
  <c r="I15" i="49" a="1"/>
  <c r="M14" i="49" a="1"/>
  <c r="L14" i="49" a="1"/>
  <c r="F25" i="51"/>
  <c r="D25" i="51"/>
  <c r="E25" i="51"/>
  <c r="H25" i="51"/>
  <c r="G25" i="51"/>
  <c r="K15" i="49" l="1"/>
  <c r="H16" i="49" s="1"/>
  <c r="C26" i="51"/>
  <c r="J16" i="49" l="1"/>
  <c r="I16" i="49" a="1"/>
  <c r="M15" i="49" a="1"/>
  <c r="L15" i="49" a="1"/>
  <c r="G26" i="51"/>
  <c r="D26" i="51"/>
  <c r="H26" i="51"/>
  <c r="F26" i="51"/>
  <c r="E26" i="51"/>
  <c r="B26" i="51"/>
  <c r="K16" i="49" l="1"/>
  <c r="H17" i="49" s="1"/>
  <c r="C27" i="51"/>
  <c r="J17" i="49" l="1"/>
  <c r="I17" i="49" a="1"/>
  <c r="M16" i="49" a="1"/>
  <c r="L16" i="49" a="1"/>
  <c r="D27" i="51"/>
  <c r="G27" i="51"/>
  <c r="H27" i="51"/>
  <c r="F27" i="51"/>
  <c r="E27" i="51"/>
  <c r="B27" i="51"/>
  <c r="K17" i="49" l="1"/>
  <c r="H18" i="49" s="1"/>
  <c r="C28" i="51"/>
  <c r="J18" i="49" l="1"/>
  <c r="I18" i="49" a="1"/>
  <c r="L17" i="49" a="1"/>
  <c r="M17" i="49" a="1"/>
  <c r="G28" i="51"/>
  <c r="E28" i="51"/>
  <c r="D28" i="51"/>
  <c r="H28" i="51"/>
  <c r="F28" i="51"/>
  <c r="B28" i="51"/>
  <c r="K18" i="49" l="1"/>
  <c r="H19" i="49" s="1"/>
  <c r="C29" i="51"/>
  <c r="L18" i="49" l="1" a="1"/>
  <c r="M18" i="49" a="1"/>
  <c r="J19" i="49"/>
  <c r="I19" i="49" a="1"/>
  <c r="G29" i="51"/>
  <c r="F29" i="51"/>
  <c r="H29" i="51"/>
  <c r="D29" i="51"/>
  <c r="E29" i="51"/>
  <c r="B29" i="51"/>
  <c r="K19" i="49" l="1"/>
  <c r="H20" i="49" s="1"/>
  <c r="C30" i="51"/>
  <c r="J20" i="49" l="1"/>
  <c r="I20" i="49" a="1"/>
  <c r="L19" i="49" a="1"/>
  <c r="M19" i="49" a="1"/>
  <c r="E30" i="51"/>
  <c r="D30" i="51"/>
  <c r="H30" i="51"/>
  <c r="F30" i="51"/>
  <c r="G30" i="51"/>
  <c r="B30" i="51"/>
  <c r="K20" i="49" l="1"/>
  <c r="H21" i="49" s="1"/>
  <c r="B31" i="51"/>
  <c r="C31" i="51" s="1"/>
  <c r="J21" i="49" l="1"/>
  <c r="I21" i="49" a="1"/>
  <c r="M20" i="49" a="1"/>
  <c r="L20" i="49" a="1"/>
  <c r="E31" i="51"/>
  <c r="D31" i="51"/>
  <c r="H31" i="51"/>
  <c r="F31" i="51"/>
  <c r="G31" i="51"/>
  <c r="K21" i="49" l="1"/>
  <c r="H22" i="49" s="1"/>
  <c r="B32" i="51"/>
  <c r="C32" i="51" s="1"/>
  <c r="J22" i="49" l="1"/>
  <c r="I22" i="49" a="1"/>
  <c r="M21" i="49" a="1"/>
  <c r="L21" i="49" a="1"/>
  <c r="D32" i="51"/>
  <c r="G32" i="51"/>
  <c r="E32" i="51"/>
  <c r="F32" i="51"/>
  <c r="H32" i="51"/>
  <c r="K22" i="49" l="1"/>
  <c r="H23" i="49" s="1"/>
  <c r="B33" i="51"/>
  <c r="C33" i="51" s="1"/>
  <c r="J23" i="49" l="1"/>
  <c r="I23" i="49" a="1"/>
  <c r="M22" i="49" a="1"/>
  <c r="L22" i="49" a="1"/>
  <c r="H33" i="51"/>
  <c r="E33" i="51"/>
  <c r="G33" i="51"/>
  <c r="D33" i="51"/>
  <c r="F33" i="51"/>
  <c r="K23" i="49" l="1"/>
  <c r="H24" i="49" s="1"/>
  <c r="C34" i="51"/>
  <c r="J24" i="49" l="1"/>
  <c r="I24" i="49" a="1"/>
  <c r="M23" i="49" a="1"/>
  <c r="L23" i="49" a="1"/>
  <c r="E34" i="51"/>
  <c r="F34" i="51"/>
  <c r="G34" i="51"/>
  <c r="D34" i="51"/>
  <c r="H34" i="51"/>
  <c r="B34" i="51"/>
  <c r="K24" i="49" l="1"/>
  <c r="H25" i="49" s="1"/>
  <c r="B35" i="51"/>
  <c r="C35" i="51" s="1"/>
  <c r="L24" i="49" l="1" a="1"/>
  <c r="M24" i="49" a="1"/>
  <c r="J25" i="49"/>
  <c r="I25" i="49" a="1"/>
  <c r="F35" i="51"/>
  <c r="G35" i="51"/>
  <c r="H35" i="51"/>
  <c r="D35" i="51"/>
  <c r="E35" i="51"/>
  <c r="K25" i="49" l="1"/>
  <c r="H26" i="49" s="1"/>
  <c r="C36" i="51"/>
  <c r="J26" i="49" l="1"/>
  <c r="I26" i="49" a="1"/>
  <c r="L25" i="49" a="1"/>
  <c r="M25" i="49" a="1"/>
  <c r="E36" i="51"/>
  <c r="D36" i="51"/>
  <c r="G36" i="51"/>
  <c r="H36" i="51"/>
  <c r="F36" i="51"/>
  <c r="B36" i="51"/>
  <c r="K26" i="49" l="1"/>
  <c r="H27" i="49" s="1"/>
  <c r="C37" i="51"/>
  <c r="J27" i="49" l="1"/>
  <c r="I27" i="49" a="1"/>
  <c r="M26" i="49" a="1"/>
  <c r="L26" i="49" a="1"/>
  <c r="H37" i="51"/>
  <c r="E37" i="51"/>
  <c r="D37" i="51"/>
  <c r="G37" i="51"/>
  <c r="F37" i="51"/>
  <c r="B37" i="51"/>
  <c r="K27" i="49" l="1"/>
  <c r="H28" i="49" s="1"/>
  <c r="C38" i="51"/>
  <c r="J28" i="49" l="1"/>
  <c r="I28" i="49" a="1"/>
  <c r="M27" i="49" a="1"/>
  <c r="L27" i="49" a="1"/>
  <c r="D38" i="51"/>
  <c r="E38" i="51"/>
  <c r="H38" i="51"/>
  <c r="F38" i="51"/>
  <c r="G38" i="51"/>
  <c r="B38" i="51"/>
  <c r="K28" i="49" l="1"/>
  <c r="H29" i="49" s="1"/>
  <c r="C39" i="51"/>
  <c r="M28" i="49" l="1" a="1"/>
  <c r="C40" i="51" s="1"/>
  <c r="L28" i="49" a="1"/>
  <c r="J29" i="49"/>
  <c r="I29" i="49" a="1"/>
  <c r="G39" i="51"/>
  <c r="D39" i="51"/>
  <c r="H39" i="51"/>
  <c r="F39" i="51"/>
  <c r="E39" i="51"/>
  <c r="B39" i="51"/>
  <c r="E40" i="51" l="1"/>
  <c r="F40" i="51"/>
  <c r="H40" i="51"/>
  <c r="G40" i="51"/>
  <c r="D40" i="51"/>
  <c r="K29" i="49"/>
  <c r="H30" i="49" s="1"/>
  <c r="B40" i="51"/>
  <c r="J30" i="49" l="1"/>
  <c r="I30" i="49" a="1"/>
  <c r="M29" i="49" a="1"/>
  <c r="L29" i="49" a="1"/>
  <c r="K30" i="49" l="1"/>
  <c r="H31" i="49" s="1"/>
  <c r="B41" i="51"/>
  <c r="C41" i="51" s="1"/>
  <c r="L30" i="49" l="1" a="1"/>
  <c r="M30" i="49" a="1"/>
  <c r="J31" i="49"/>
  <c r="I31" i="49" a="1"/>
  <c r="E41" i="51"/>
  <c r="D41" i="51"/>
  <c r="H41" i="51"/>
  <c r="F41" i="51"/>
  <c r="G41" i="51"/>
  <c r="K31" i="49" l="1"/>
  <c r="H32" i="49" s="1"/>
  <c r="B42" i="51"/>
  <c r="C42" i="51" s="1"/>
  <c r="J32" i="49" l="1"/>
  <c r="I32" i="49" a="1"/>
  <c r="L31" i="49" a="1"/>
  <c r="M31" i="49" a="1"/>
  <c r="G42" i="51"/>
  <c r="D42" i="51"/>
  <c r="E42" i="51"/>
  <c r="H42" i="51"/>
  <c r="F42" i="51"/>
  <c r="K32" i="49" l="1"/>
  <c r="H33" i="49" s="1"/>
  <c r="B43" i="51"/>
  <c r="C43" i="51" s="1"/>
  <c r="M32" i="49" l="1" a="1"/>
  <c r="L32" i="49" a="1"/>
  <c r="J33" i="49"/>
  <c r="I33" i="49" a="1"/>
  <c r="F43" i="51"/>
  <c r="H43" i="51"/>
  <c r="G43" i="51"/>
  <c r="E43" i="51"/>
  <c r="D43" i="51"/>
  <c r="K33" i="49" l="1"/>
  <c r="H34" i="49" s="1"/>
  <c r="C44" i="51"/>
  <c r="J34" i="49" l="1"/>
  <c r="I34" i="49" a="1"/>
  <c r="L33" i="49" a="1"/>
  <c r="M33" i="49" a="1"/>
  <c r="G44" i="51"/>
  <c r="E44" i="51"/>
  <c r="H44" i="51"/>
  <c r="D44" i="51"/>
  <c r="F44" i="51"/>
  <c r="B44" i="51"/>
  <c r="K34" i="49" l="1"/>
  <c r="H35" i="49" s="1"/>
  <c r="B45" i="51"/>
  <c r="C45" i="51" s="1"/>
  <c r="J35" i="49" l="1"/>
  <c r="I35" i="49" a="1"/>
  <c r="L34" i="49" a="1"/>
  <c r="M34" i="49" a="1"/>
  <c r="F45" i="51"/>
  <c r="G45" i="51"/>
  <c r="H45" i="51"/>
  <c r="D45" i="51"/>
  <c r="E45" i="51"/>
  <c r="K35" i="49" l="1"/>
  <c r="H36" i="49" s="1"/>
  <c r="B46" i="51"/>
  <c r="C46" i="51" s="1"/>
  <c r="J36" i="49" l="1"/>
  <c r="I36" i="49" a="1"/>
  <c r="M35" i="49" a="1"/>
  <c r="L35" i="49" a="1"/>
  <c r="F46" i="51"/>
  <c r="D46" i="51"/>
  <c r="E46" i="51"/>
  <c r="G46" i="51"/>
  <c r="H46" i="51"/>
  <c r="K36" i="49" l="1"/>
  <c r="H37" i="49" s="1"/>
  <c r="B47" i="51"/>
  <c r="C47" i="51" s="1"/>
  <c r="J37" i="49" l="1"/>
  <c r="I37" i="49" a="1"/>
  <c r="L36" i="49" a="1"/>
  <c r="M36" i="49" a="1"/>
  <c r="D47" i="51"/>
  <c r="G47" i="51"/>
  <c r="E47" i="51"/>
  <c r="F47" i="51"/>
  <c r="H47" i="51"/>
  <c r="K37" i="49" l="1"/>
  <c r="H38" i="49" s="1"/>
  <c r="C48" i="51"/>
  <c r="J38" i="49" l="1"/>
  <c r="I38" i="49" a="1"/>
  <c r="L37" i="49" a="1"/>
  <c r="M37" i="49" a="1"/>
  <c r="F48" i="51"/>
  <c r="E48" i="51"/>
  <c r="G48" i="51"/>
  <c r="H48" i="51"/>
  <c r="D48" i="51"/>
  <c r="B48" i="51"/>
  <c r="K38" i="49" l="1"/>
  <c r="H39" i="49" s="1"/>
  <c r="C49" i="51"/>
  <c r="M38" i="49" l="1" a="1"/>
  <c r="L38" i="49" a="1"/>
  <c r="J39" i="49"/>
  <c r="I39" i="49" a="1"/>
  <c r="D49" i="51"/>
  <c r="G49" i="51"/>
  <c r="H49" i="51"/>
  <c r="F49" i="51"/>
  <c r="E49" i="51"/>
  <c r="B49" i="51"/>
  <c r="K39" i="49" l="1"/>
  <c r="H40" i="49" s="1"/>
  <c r="C50" i="51"/>
  <c r="J40" i="49" l="1"/>
  <c r="I40" i="49" a="1"/>
  <c r="M39" i="49" a="1"/>
  <c r="L39" i="49" a="1"/>
  <c r="D50" i="51"/>
  <c r="F50" i="51"/>
  <c r="H50" i="51"/>
  <c r="G50" i="51"/>
  <c r="E50" i="51"/>
  <c r="B50" i="51"/>
  <c r="K40" i="49" l="1"/>
  <c r="H41" i="49" s="1"/>
  <c r="C51" i="51"/>
  <c r="J41" i="49" l="1"/>
  <c r="I41" i="49" a="1"/>
  <c r="M40" i="49" a="1"/>
  <c r="L40" i="49" a="1"/>
  <c r="E51" i="51"/>
  <c r="H51" i="51"/>
  <c r="F51" i="51"/>
  <c r="D51" i="51"/>
  <c r="G51" i="51"/>
  <c r="B51" i="51"/>
  <c r="K41" i="49" l="1"/>
  <c r="H42" i="49" s="1"/>
  <c r="B52" i="51"/>
  <c r="C52" i="51" s="1"/>
  <c r="L41" i="49" l="1" a="1"/>
  <c r="M41" i="49" a="1"/>
  <c r="J42" i="49"/>
  <c r="I42" i="49" a="1"/>
  <c r="F52" i="51"/>
  <c r="D52" i="51"/>
  <c r="H52" i="51"/>
  <c r="G52" i="51"/>
  <c r="E52" i="51"/>
  <c r="K42" i="49" l="1"/>
  <c r="H43" i="49" s="1"/>
  <c r="C53" i="51"/>
  <c r="J43" i="49" l="1"/>
  <c r="I43" i="49" a="1"/>
  <c r="M42" i="49" a="1"/>
  <c r="L42" i="49" a="1"/>
  <c r="F53" i="51"/>
  <c r="H53" i="51"/>
  <c r="E53" i="51"/>
  <c r="D53" i="51"/>
  <c r="G53" i="51"/>
  <c r="B53" i="51"/>
  <c r="K43" i="49" l="1"/>
  <c r="H44" i="49" s="1"/>
  <c r="C54" i="51"/>
  <c r="M43" i="49" l="1" a="1"/>
  <c r="L43" i="49" a="1"/>
  <c r="J44" i="49"/>
  <c r="I44" i="49" a="1"/>
  <c r="G54" i="51"/>
  <c r="E54" i="51"/>
  <c r="D54" i="51"/>
  <c r="H54" i="51"/>
  <c r="F54" i="51"/>
  <c r="B54" i="51"/>
  <c r="K44" i="49" l="1"/>
  <c r="H45" i="49" s="1"/>
  <c r="B55" i="51"/>
  <c r="C55" i="51" s="1"/>
  <c r="J45" i="49" l="1"/>
  <c r="I45" i="49" a="1"/>
  <c r="M44" i="49" a="1"/>
  <c r="L44" i="49" a="1"/>
  <c r="F55" i="51"/>
  <c r="H55" i="51"/>
  <c r="G55" i="51"/>
  <c r="E55" i="51"/>
  <c r="D55" i="51"/>
  <c r="K45" i="49" l="1"/>
  <c r="H46" i="49" s="1"/>
  <c r="B56" i="51"/>
  <c r="C56" i="51" s="1"/>
  <c r="J46" i="49" l="1"/>
  <c r="I46" i="49" a="1"/>
  <c r="M45" i="49" a="1"/>
  <c r="L45" i="49" a="1"/>
  <c r="F56" i="51"/>
  <c r="D56" i="51"/>
  <c r="E56" i="51"/>
  <c r="G56" i="51"/>
  <c r="H56" i="51"/>
  <c r="K46" i="49" l="1"/>
  <c r="H47" i="49" s="1"/>
  <c r="C57" i="51"/>
  <c r="M46" i="49" l="1" a="1"/>
  <c r="L46" i="49" a="1"/>
  <c r="J47" i="49"/>
  <c r="I47" i="49" a="1"/>
  <c r="G57" i="51"/>
  <c r="E57" i="51"/>
  <c r="D57" i="51"/>
  <c r="F57" i="51"/>
  <c r="H57" i="51"/>
  <c r="B57" i="51"/>
  <c r="K47" i="49" l="1"/>
  <c r="H48" i="49" s="1"/>
  <c r="B58" i="51"/>
  <c r="C58" i="51" s="1"/>
  <c r="J48" i="49" l="1"/>
  <c r="I48" i="49" a="1"/>
  <c r="M47" i="49" a="1"/>
  <c r="L47" i="49" a="1"/>
  <c r="E58" i="51"/>
  <c r="D58" i="51"/>
  <c r="G58" i="51"/>
  <c r="F58" i="51"/>
  <c r="H58" i="51"/>
  <c r="K48" i="49" l="1"/>
  <c r="H49" i="49" s="1"/>
  <c r="C59" i="51"/>
  <c r="J49" i="49" l="1"/>
  <c r="I49" i="49" a="1"/>
  <c r="M48" i="49" a="1"/>
  <c r="L48" i="49" a="1"/>
  <c r="G59" i="51"/>
  <c r="E59" i="51"/>
  <c r="F59" i="51"/>
  <c r="H59" i="51"/>
  <c r="D59" i="51"/>
  <c r="B59" i="51"/>
  <c r="K49" i="49" l="1"/>
  <c r="H50" i="49" s="1"/>
  <c r="C60" i="51"/>
  <c r="J50" i="49" l="1"/>
  <c r="I50" i="49" a="1"/>
  <c r="M49" i="49" a="1"/>
  <c r="L49" i="49" a="1"/>
  <c r="F60" i="51"/>
  <c r="E60" i="51"/>
  <c r="H60" i="51"/>
  <c r="D60" i="51"/>
  <c r="G60" i="51"/>
  <c r="B60" i="51"/>
  <c r="K50" i="49" l="1"/>
  <c r="H51" i="49" s="1"/>
  <c r="C61" i="51"/>
  <c r="M50" i="49" l="1" a="1"/>
  <c r="L50" i="49" a="1"/>
  <c r="J51" i="49"/>
  <c r="I51" i="49" a="1"/>
  <c r="H61" i="51"/>
  <c r="G61" i="51"/>
  <c r="D61" i="51"/>
  <c r="F61" i="51"/>
  <c r="E61" i="51"/>
  <c r="B61" i="51"/>
  <c r="K51" i="49" l="1"/>
  <c r="H52" i="49" s="1"/>
  <c r="C62" i="51"/>
  <c r="J52" i="49" l="1"/>
  <c r="I52" i="49" a="1"/>
  <c r="L51" i="49" a="1"/>
  <c r="M51" i="49" a="1"/>
  <c r="G62" i="51"/>
  <c r="H62" i="51"/>
  <c r="E62" i="51"/>
  <c r="D62" i="51"/>
  <c r="F62" i="51"/>
  <c r="B62" i="51"/>
  <c r="K52" i="49" l="1"/>
  <c r="H53" i="49" s="1"/>
  <c r="B63" i="51"/>
  <c r="C63" i="51" s="1"/>
  <c r="J53" i="49" l="1"/>
  <c r="I53" i="49" a="1"/>
  <c r="L52" i="49" a="1"/>
  <c r="M52" i="49" a="1"/>
  <c r="G63" i="51"/>
  <c r="F63" i="51"/>
  <c r="H63" i="51"/>
  <c r="D63" i="51"/>
  <c r="E63" i="51"/>
  <c r="K53" i="49" l="1"/>
  <c r="H54" i="49" s="1"/>
  <c r="B64" i="51"/>
  <c r="C64" i="51" s="1"/>
  <c r="L53" i="49" l="1" a="1"/>
  <c r="M53" i="49" a="1"/>
  <c r="J54" i="49"/>
  <c r="I54" i="49" a="1"/>
  <c r="G64" i="51"/>
  <c r="E64" i="51"/>
  <c r="D64" i="51"/>
  <c r="H64" i="51"/>
  <c r="F64" i="51"/>
  <c r="K54" i="49" l="1"/>
  <c r="H55" i="49" s="1"/>
  <c r="C65" i="51"/>
  <c r="J55" i="49" l="1"/>
  <c r="I55" i="49" a="1"/>
  <c r="L54" i="49" a="1"/>
  <c r="M54" i="49" a="1"/>
  <c r="E65" i="51"/>
  <c r="H65" i="51"/>
  <c r="F65" i="51"/>
  <c r="D65" i="51"/>
  <c r="G65" i="51"/>
  <c r="B65" i="51"/>
  <c r="K55" i="49" l="1"/>
  <c r="H56" i="49" s="1"/>
  <c r="B66" i="51"/>
  <c r="C66" i="51" s="1"/>
  <c r="J56" i="49" l="1"/>
  <c r="I56" i="49" a="1"/>
  <c r="M55" i="49" a="1"/>
  <c r="L55" i="49" a="1"/>
  <c r="H66" i="51"/>
  <c r="D66" i="51"/>
  <c r="E66" i="51"/>
  <c r="G66" i="51"/>
  <c r="F66" i="51"/>
  <c r="K56" i="49" l="1"/>
  <c r="H57" i="49" s="1"/>
  <c r="C67" i="51"/>
  <c r="M56" i="49" l="1" a="1"/>
  <c r="L56" i="49" a="1"/>
  <c r="J57" i="49"/>
  <c r="I57" i="49" a="1"/>
  <c r="G67" i="51"/>
  <c r="E67" i="51"/>
  <c r="H67" i="51"/>
  <c r="D67" i="51"/>
  <c r="F67" i="51"/>
  <c r="B67" i="51"/>
  <c r="K57" i="49" l="1"/>
  <c r="H58" i="49" s="1"/>
  <c r="B68" i="51"/>
  <c r="C68" i="51" s="1"/>
  <c r="J58" i="49" l="1"/>
  <c r="I58" i="49" a="1"/>
  <c r="M57" i="49" a="1"/>
  <c r="L57" i="49" a="1"/>
  <c r="G68" i="51"/>
  <c r="E68" i="51"/>
  <c r="F68" i="51"/>
  <c r="H68" i="51"/>
  <c r="D68" i="51"/>
  <c r="K58" i="49" l="1"/>
  <c r="H59" i="49" s="1"/>
  <c r="C69" i="51"/>
  <c r="J59" i="49" l="1"/>
  <c r="I59" i="49" a="1"/>
  <c r="M58" i="49" a="1"/>
  <c r="L58" i="49" a="1"/>
  <c r="G69" i="51"/>
  <c r="D69" i="51"/>
  <c r="F69" i="51"/>
  <c r="H69" i="51"/>
  <c r="E69" i="51"/>
  <c r="B69" i="51"/>
  <c r="K59" i="49" l="1"/>
  <c r="H60" i="49" s="1"/>
  <c r="C70" i="51"/>
  <c r="J60" i="49" l="1"/>
  <c r="I60" i="49" a="1"/>
  <c r="L59" i="49" a="1"/>
  <c r="M59" i="49" a="1"/>
  <c r="E70" i="51"/>
  <c r="D70" i="51"/>
  <c r="F70" i="51"/>
  <c r="H70" i="51"/>
  <c r="G70" i="51"/>
  <c r="B70" i="51"/>
  <c r="K60" i="49" l="1"/>
  <c r="H61" i="49" s="1"/>
  <c r="C71" i="51"/>
  <c r="J61" i="49" l="1"/>
  <c r="I61" i="49" a="1"/>
  <c r="L60" i="49" a="1"/>
  <c r="M60" i="49" a="1"/>
  <c r="D71" i="51"/>
  <c r="F71" i="51"/>
  <c r="E71" i="51"/>
  <c r="G71" i="51"/>
  <c r="H71" i="51"/>
  <c r="B71" i="51"/>
  <c r="K61" i="49" l="1"/>
  <c r="H62" i="49" s="1"/>
  <c r="C72" i="51"/>
  <c r="J62" i="49" l="1"/>
  <c r="I62" i="49" a="1"/>
  <c r="M61" i="49" a="1"/>
  <c r="L61" i="49" a="1"/>
  <c r="H72" i="51"/>
  <c r="F72" i="51"/>
  <c r="D72" i="51"/>
  <c r="G72" i="51"/>
  <c r="E72" i="51"/>
  <c r="B72" i="51"/>
  <c r="K62" i="49" l="1"/>
  <c r="H63" i="49" s="1"/>
  <c r="B73" i="51"/>
  <c r="C73" i="51" s="1"/>
  <c r="J63" i="49" l="1"/>
  <c r="I63" i="49" a="1"/>
  <c r="L62" i="49" a="1"/>
  <c r="M62" i="49" a="1"/>
  <c r="F73" i="51"/>
  <c r="D73" i="51"/>
  <c r="G73" i="51"/>
  <c r="H73" i="51"/>
  <c r="E73" i="51"/>
  <c r="K63" i="49" l="1"/>
  <c r="H64" i="49" s="1"/>
  <c r="B74" i="51"/>
  <c r="C74" i="51" s="1"/>
  <c r="J64" i="49" l="1"/>
  <c r="I64" i="49" a="1"/>
  <c r="L63" i="49" a="1"/>
  <c r="M63" i="49" a="1"/>
  <c r="E74" i="51"/>
  <c r="D74" i="51"/>
  <c r="F74" i="51"/>
  <c r="H74" i="51"/>
  <c r="G74" i="51"/>
  <c r="K64" i="49" l="1"/>
  <c r="H65" i="49" s="1"/>
  <c r="B75" i="51"/>
  <c r="C75" i="51" s="1"/>
  <c r="J65" i="49" l="1"/>
  <c r="I65" i="49" a="1"/>
  <c r="L64" i="49" a="1"/>
  <c r="M64" i="49" a="1"/>
  <c r="F75" i="51"/>
  <c r="H75" i="51"/>
  <c r="E75" i="51"/>
  <c r="G75" i="51"/>
  <c r="D75" i="51"/>
  <c r="K65" i="49" l="1"/>
  <c r="H66" i="49" s="1"/>
  <c r="B76" i="51"/>
  <c r="C76" i="51" s="1"/>
  <c r="J66" i="49" l="1"/>
  <c r="I66" i="49" a="1"/>
  <c r="L65" i="49" a="1"/>
  <c r="M65" i="49" a="1"/>
  <c r="G76" i="51"/>
  <c r="F76" i="51"/>
  <c r="D76" i="51"/>
  <c r="H76" i="51"/>
  <c r="E76" i="51"/>
  <c r="K66" i="49" l="1"/>
  <c r="H67" i="49" s="1"/>
  <c r="B77" i="51"/>
  <c r="C77" i="51" s="1"/>
  <c r="J67" i="49" l="1"/>
  <c r="I67" i="49" a="1"/>
  <c r="L66" i="49" a="1"/>
  <c r="M66" i="49" a="1"/>
  <c r="G77" i="51"/>
  <c r="E77" i="51"/>
  <c r="H77" i="51"/>
  <c r="F77" i="51"/>
  <c r="D77" i="51"/>
  <c r="K67" i="49" l="1"/>
  <c r="H68" i="49" s="1"/>
  <c r="B78" i="51"/>
  <c r="C78" i="51" s="1"/>
  <c r="J68" i="49" l="1"/>
  <c r="I68" i="49" a="1"/>
  <c r="M67" i="49" a="1"/>
  <c r="L67" i="49" a="1"/>
  <c r="G78" i="51"/>
  <c r="E78" i="51"/>
  <c r="D78" i="51"/>
  <c r="F78" i="51"/>
  <c r="H78" i="51"/>
  <c r="K68" i="49" l="1"/>
  <c r="H69" i="49" s="1"/>
  <c r="C79" i="51"/>
  <c r="J69" i="49" l="1"/>
  <c r="I69" i="49" a="1"/>
  <c r="M68" i="49" a="1"/>
  <c r="L68" i="49" a="1"/>
  <c r="D79" i="51"/>
  <c r="E79" i="51"/>
  <c r="H79" i="51"/>
  <c r="G79" i="51"/>
  <c r="F79" i="51"/>
  <c r="B79" i="51"/>
  <c r="K69" i="49" l="1"/>
  <c r="H70" i="49" s="1"/>
  <c r="C80" i="51"/>
  <c r="J70" i="49" l="1"/>
  <c r="I70" i="49" a="1"/>
  <c r="L69" i="49" a="1"/>
  <c r="M69" i="49" a="1"/>
  <c r="D80" i="51"/>
  <c r="F80" i="51"/>
  <c r="E80" i="51"/>
  <c r="G80" i="51"/>
  <c r="H80" i="51"/>
  <c r="B80" i="51"/>
  <c r="K70" i="49" l="1"/>
  <c r="H71" i="49" s="1"/>
  <c r="B81" i="51"/>
  <c r="C81" i="51" s="1"/>
  <c r="J71" i="49" l="1"/>
  <c r="I71" i="49" a="1"/>
  <c r="M70" i="49" a="1"/>
  <c r="L70" i="49" a="1"/>
  <c r="G81" i="51"/>
  <c r="D81" i="51"/>
  <c r="E81" i="51"/>
  <c r="F81" i="51"/>
  <c r="H81" i="51"/>
  <c r="K71" i="49" l="1"/>
  <c r="H72" i="49" s="1"/>
  <c r="C82" i="51"/>
  <c r="J72" i="49" l="1"/>
  <c r="I72" i="49" a="1"/>
  <c r="M71" i="49" a="1"/>
  <c r="L71" i="49" a="1"/>
  <c r="E82" i="51"/>
  <c r="D82" i="51"/>
  <c r="F82" i="51"/>
  <c r="G82" i="51"/>
  <c r="H82" i="51"/>
  <c r="B82" i="51"/>
  <c r="K72" i="49" l="1"/>
  <c r="H73" i="49" s="1"/>
  <c r="C83" i="51"/>
  <c r="J73" i="49" l="1"/>
  <c r="I73" i="49" a="1"/>
  <c r="L72" i="49" a="1"/>
  <c r="M72" i="49" a="1"/>
  <c r="E83" i="51"/>
  <c r="F83" i="51"/>
  <c r="H83" i="51"/>
  <c r="G83" i="51"/>
  <c r="D83" i="51"/>
  <c r="B83" i="51"/>
  <c r="K73" i="49" l="1"/>
  <c r="H74" i="49" s="1"/>
  <c r="B84" i="51"/>
  <c r="C84" i="51" s="1"/>
  <c r="J74" i="49" l="1"/>
  <c r="I74" i="49" a="1"/>
  <c r="M73" i="49" a="1"/>
  <c r="L73" i="49" a="1"/>
  <c r="G84" i="51"/>
  <c r="D84" i="51"/>
  <c r="F84" i="51"/>
  <c r="H84" i="51"/>
  <c r="E84" i="51"/>
  <c r="K74" i="49" l="1"/>
  <c r="H75" i="49" s="1"/>
  <c r="C85" i="51"/>
  <c r="J75" i="49" l="1"/>
  <c r="I75" i="49" a="1"/>
  <c r="L74" i="49" a="1"/>
  <c r="M74" i="49" a="1"/>
  <c r="F85" i="51"/>
  <c r="E85" i="51"/>
  <c r="G85" i="51"/>
  <c r="H85" i="51"/>
  <c r="D85" i="51"/>
  <c r="B85" i="51"/>
  <c r="K75" i="49" l="1"/>
  <c r="H76" i="49" s="1"/>
  <c r="B86" i="51"/>
  <c r="C86" i="51" s="1"/>
  <c r="J76" i="49" l="1"/>
  <c r="I76" i="49" a="1"/>
  <c r="M75" i="49" a="1"/>
  <c r="L75" i="49" a="1"/>
  <c r="G86" i="51"/>
  <c r="F86" i="51"/>
  <c r="H86" i="51"/>
  <c r="D86" i="51"/>
  <c r="E86" i="51"/>
  <c r="K76" i="49" l="1"/>
  <c r="H77" i="49" s="1"/>
  <c r="C87" i="51"/>
  <c r="J77" i="49" l="1"/>
  <c r="I77" i="49" a="1"/>
  <c r="M76" i="49" a="1"/>
  <c r="L76" i="49" a="1"/>
  <c r="D87" i="51"/>
  <c r="E87" i="51"/>
  <c r="G87" i="51"/>
  <c r="H87" i="51"/>
  <c r="F87" i="51"/>
  <c r="B87" i="51"/>
  <c r="K77" i="49" l="1"/>
  <c r="H78" i="49" s="1"/>
  <c r="C88" i="51"/>
  <c r="J78" i="49" l="1"/>
  <c r="I78" i="49" a="1"/>
  <c r="M77" i="49" a="1"/>
  <c r="L77" i="49" a="1"/>
  <c r="H88" i="51"/>
  <c r="F88" i="51"/>
  <c r="G88" i="51"/>
  <c r="D88" i="51"/>
  <c r="E88" i="51"/>
  <c r="B88" i="51"/>
  <c r="K78" i="49" l="1"/>
  <c r="H79" i="49" s="1"/>
  <c r="C89" i="51"/>
  <c r="J79" i="49" l="1"/>
  <c r="I79" i="49" a="1"/>
  <c r="M78" i="49" a="1"/>
  <c r="L78" i="49" a="1"/>
  <c r="D89" i="51"/>
  <c r="G89" i="51"/>
  <c r="H89" i="51"/>
  <c r="E89" i="51"/>
  <c r="F89" i="51"/>
  <c r="B89" i="51"/>
  <c r="K79" i="49" l="1"/>
  <c r="H80" i="49" s="1"/>
  <c r="B90" i="51"/>
  <c r="C90" i="51" s="1"/>
  <c r="J80" i="49" l="1"/>
  <c r="I80" i="49" a="1"/>
  <c r="M79" i="49" a="1"/>
  <c r="L79" i="49" a="1"/>
  <c r="G90" i="51"/>
  <c r="E90" i="51"/>
  <c r="F90" i="51"/>
  <c r="D90" i="51"/>
  <c r="H90" i="51"/>
  <c r="K80" i="49" l="1"/>
  <c r="H81" i="49" s="1"/>
  <c r="B91" i="51"/>
  <c r="C91" i="51" s="1"/>
  <c r="L80" i="49" l="1" a="1"/>
  <c r="M80" i="49" a="1"/>
  <c r="J81" i="49"/>
  <c r="I81" i="49" a="1"/>
  <c r="E91" i="51"/>
  <c r="H91" i="51"/>
  <c r="D91" i="51"/>
  <c r="G91" i="51"/>
  <c r="F91" i="51"/>
  <c r="K81" i="49" l="1"/>
  <c r="H82" i="49" s="1"/>
  <c r="C92" i="51"/>
  <c r="J82" i="49" l="1"/>
  <c r="I82" i="49" a="1"/>
  <c r="L81" i="49" a="1"/>
  <c r="M81" i="49" a="1"/>
  <c r="D92" i="51"/>
  <c r="E92" i="51"/>
  <c r="G92" i="51"/>
  <c r="H92" i="51"/>
  <c r="F92" i="51"/>
  <c r="B92" i="51"/>
  <c r="K82" i="49" l="1"/>
  <c r="H83" i="49" s="1"/>
  <c r="B93" i="51"/>
  <c r="C93" i="51" s="1"/>
  <c r="J83" i="49" l="1"/>
  <c r="I83" i="49" a="1"/>
  <c r="M82" i="49" a="1"/>
  <c r="L82" i="49" a="1"/>
  <c r="H93" i="51"/>
  <c r="F93" i="51"/>
  <c r="G93" i="51"/>
  <c r="E93" i="51"/>
  <c r="D93" i="51"/>
  <c r="K83" i="49" l="1"/>
  <c r="H84" i="49" s="1"/>
  <c r="B94" i="51"/>
  <c r="C94" i="51" s="1"/>
  <c r="J84" i="49" l="1"/>
  <c r="I84" i="49" a="1"/>
  <c r="M83" i="49" a="1"/>
  <c r="C95" i="51" s="1"/>
  <c r="L83" i="49" a="1"/>
  <c r="H94" i="51"/>
  <c r="F94" i="51"/>
  <c r="E94" i="51"/>
  <c r="D94" i="51"/>
  <c r="G94" i="51"/>
  <c r="K84" i="49" l="1"/>
  <c r="H85" i="49" s="1"/>
  <c r="F95" i="51"/>
  <c r="G95" i="51"/>
  <c r="E95" i="51"/>
  <c r="D95" i="51"/>
  <c r="H95" i="51"/>
  <c r="B95" i="51"/>
  <c r="L84" i="49" l="1" a="1"/>
  <c r="M84" i="49" a="1"/>
  <c r="J85" i="49"/>
  <c r="I85" i="49" a="1"/>
  <c r="K85" i="49" l="1"/>
  <c r="H86" i="49" s="1"/>
  <c r="B96" i="51"/>
  <c r="C96" i="51" s="1"/>
  <c r="L85" i="49" l="1" a="1"/>
  <c r="M85" i="49" a="1"/>
  <c r="J86" i="49"/>
  <c r="I86" i="49" a="1"/>
  <c r="H96" i="51"/>
  <c r="D96" i="51"/>
  <c r="F96" i="51"/>
  <c r="G96" i="51"/>
  <c r="E96" i="51"/>
  <c r="K86" i="49" l="1"/>
  <c r="H87" i="49" s="1"/>
  <c r="B97" i="51"/>
  <c r="C97" i="51" s="1"/>
  <c r="J87" i="49" l="1"/>
  <c r="I87" i="49" a="1"/>
  <c r="M86" i="49" a="1"/>
  <c r="L86" i="49" a="1"/>
  <c r="G97" i="51"/>
  <c r="E97" i="51"/>
  <c r="F97" i="51"/>
  <c r="H97" i="51"/>
  <c r="D97" i="51"/>
  <c r="K87" i="49" l="1"/>
  <c r="H88" i="49" s="1"/>
  <c r="B98" i="51"/>
  <c r="C98" i="51" s="1"/>
  <c r="M87" i="49" l="1" a="1"/>
  <c r="L87" i="49" a="1"/>
  <c r="J88" i="49"/>
  <c r="I88" i="49" a="1"/>
  <c r="F98" i="51"/>
  <c r="H98" i="51"/>
  <c r="G98" i="51"/>
  <c r="D98" i="51"/>
  <c r="E98" i="51"/>
  <c r="K88" i="49" l="1"/>
  <c r="H89" i="49" s="1"/>
  <c r="C99" i="51"/>
  <c r="J89" i="49" l="1"/>
  <c r="I89" i="49" a="1"/>
  <c r="L88" i="49" a="1"/>
  <c r="M88" i="49" a="1"/>
  <c r="F99" i="51"/>
  <c r="G99" i="51"/>
  <c r="D99" i="51"/>
  <c r="E99" i="51"/>
  <c r="H99" i="51"/>
  <c r="B99" i="51"/>
  <c r="K89" i="49" l="1"/>
  <c r="H90" i="49" s="1"/>
  <c r="B100" i="51"/>
  <c r="C100" i="51" s="1"/>
  <c r="J90" i="49" l="1"/>
  <c r="I90" i="49" a="1"/>
  <c r="L89" i="49" a="1"/>
  <c r="M89" i="49" a="1"/>
  <c r="G100" i="51"/>
  <c r="H100" i="51"/>
  <c r="F100" i="51"/>
  <c r="E100" i="51"/>
  <c r="D100" i="51"/>
  <c r="K90" i="49" l="1"/>
  <c r="H91" i="49" s="1"/>
  <c r="J91" i="49" l="1"/>
  <c r="I91" i="49" a="1"/>
  <c r="M90" i="49" a="1"/>
  <c r="L90" i="49" a="1"/>
  <c r="K91" i="49" l="1"/>
  <c r="H92" i="49" s="1"/>
  <c r="J92" i="49" l="1"/>
  <c r="I92" i="49" a="1"/>
  <c r="M91" i="49" a="1"/>
  <c r="L91" i="49" a="1"/>
  <c r="K92" i="49" l="1"/>
  <c r="H93" i="49" s="1"/>
  <c r="J93" i="49" l="1"/>
  <c r="I93" i="49" a="1"/>
  <c r="M92" i="49" a="1"/>
  <c r="L92" i="49" a="1"/>
  <c r="K93" i="49" l="1"/>
  <c r="H94" i="49" s="1"/>
  <c r="J94" i="49" l="1"/>
  <c r="I94" i="49" a="1"/>
  <c r="M93" i="49" a="1"/>
  <c r="L93" i="49" a="1"/>
  <c r="K94" i="49" l="1"/>
  <c r="H95" i="49" s="1"/>
  <c r="L94" i="49" l="1" a="1"/>
  <c r="M94" i="49" a="1"/>
  <c r="J95" i="49"/>
  <c r="I95" i="49" a="1"/>
  <c r="K95" i="49" l="1"/>
  <c r="H96" i="49" s="1"/>
  <c r="M95" i="49" l="1" a="1"/>
  <c r="L95" i="49" a="1"/>
  <c r="J96" i="49"/>
  <c r="I96" i="49" a="1"/>
  <c r="K96" i="49" l="1"/>
  <c r="H97" i="49" s="1"/>
  <c r="J97" i="49" l="1"/>
  <c r="I97" i="49" a="1"/>
  <c r="L96" i="49" a="1"/>
  <c r="M96" i="49" a="1"/>
  <c r="K97" i="49" l="1"/>
  <c r="H98" i="49" s="1"/>
  <c r="J98" i="49" l="1"/>
  <c r="I98" i="49" a="1"/>
  <c r="M97" i="49" a="1"/>
  <c r="L97" i="49" a="1"/>
  <c r="K98" i="49" l="1"/>
  <c r="H99" i="49" s="1"/>
  <c r="J99" i="49" l="1"/>
  <c r="I99" i="49" a="1"/>
  <c r="M98" i="49" a="1"/>
  <c r="L98" i="49" a="1"/>
  <c r="K99" i="49" l="1"/>
  <c r="H100" i="49" s="1"/>
  <c r="L99" i="49" l="1" a="1"/>
  <c r="M99" i="49" a="1"/>
  <c r="J100" i="49"/>
  <c r="I100" i="49" a="1"/>
  <c r="K100" i="49" l="1"/>
  <c r="H101" i="49" s="1"/>
  <c r="J101" i="49" l="1"/>
  <c r="I101" i="49" a="1"/>
  <c r="L100" i="49" a="1"/>
  <c r="M100" i="49" a="1"/>
  <c r="K101" i="49" l="1"/>
  <c r="H102" i="49" s="1"/>
  <c r="J102" i="49" l="1"/>
  <c r="I102" i="49" a="1"/>
  <c r="M101" i="49" a="1"/>
  <c r="L101" i="49" a="1"/>
  <c r="K102" i="49" l="1"/>
  <c r="H103" i="49" s="1"/>
  <c r="J103" i="49" l="1"/>
  <c r="I103" i="49" a="1"/>
  <c r="M102" i="49" a="1"/>
  <c r="L102" i="49" a="1"/>
  <c r="K103" i="49" l="1"/>
  <c r="H104" i="49" s="1"/>
  <c r="J104" i="49" l="1"/>
  <c r="I104" i="49" a="1"/>
  <c r="M103" i="49" a="1"/>
  <c r="L103" i="49" a="1"/>
  <c r="K104" i="49" l="1"/>
  <c r="H105" i="49" s="1"/>
  <c r="J105" i="49" l="1"/>
  <c r="I105" i="49" a="1"/>
  <c r="M104" i="49" a="1"/>
  <c r="L104" i="49" a="1"/>
  <c r="K105" i="49" l="1"/>
  <c r="H106" i="49" s="1"/>
  <c r="L105" i="49" l="1" a="1"/>
  <c r="M105" i="49" a="1"/>
  <c r="J106" i="49"/>
  <c r="I106" i="49" a="1"/>
  <c r="K106" i="49" l="1"/>
  <c r="H107" i="49" s="1"/>
  <c r="J107" i="49" l="1"/>
  <c r="I107" i="49" a="1"/>
  <c r="L106" i="49" a="1"/>
  <c r="M106" i="49" a="1"/>
  <c r="K107" i="49" l="1"/>
  <c r="H108" i="49" s="1"/>
  <c r="L107" i="49" l="1" a="1"/>
  <c r="M107" i="49" a="1"/>
  <c r="J108" i="49"/>
  <c r="I108" i="49" a="1"/>
  <c r="K108" i="49" l="1"/>
  <c r="H109" i="49" s="1"/>
  <c r="L108" i="49" l="1" a="1"/>
  <c r="M108" i="49" a="1"/>
  <c r="J109" i="49"/>
  <c r="I109" i="49" a="1"/>
  <c r="K109" i="49" l="1"/>
  <c r="H110" i="49" s="1"/>
  <c r="J110" i="49" l="1"/>
  <c r="I110" i="49" a="1"/>
  <c r="L109" i="49" a="1"/>
  <c r="M109" i="49" a="1"/>
  <c r="K110" i="49" l="1"/>
  <c r="H111" i="49" s="1"/>
  <c r="J111" i="49" l="1"/>
  <c r="I111" i="49" a="1"/>
  <c r="L110" i="49" a="1"/>
  <c r="M110" i="49" a="1"/>
  <c r="K111" i="49" l="1"/>
  <c r="H112" i="49" s="1"/>
  <c r="L111" i="49" l="1" a="1"/>
  <c r="M111" i="49" a="1"/>
  <c r="J112" i="49"/>
  <c r="I112" i="49" a="1"/>
  <c r="K112" i="49" l="1"/>
  <c r="H113" i="49" s="1"/>
  <c r="J113" i="49" l="1"/>
  <c r="I113" i="49" a="1"/>
  <c r="M112" i="49" a="1"/>
  <c r="L112" i="49" a="1"/>
  <c r="K113" i="49" l="1"/>
  <c r="H114" i="49" s="1"/>
  <c r="J114" i="49" l="1"/>
  <c r="I114" i="49" a="1"/>
  <c r="L113" i="49" a="1"/>
  <c r="M113" i="49" a="1"/>
  <c r="K114" i="49" l="1"/>
  <c r="H115" i="49" s="1"/>
  <c r="J115" i="49" l="1"/>
  <c r="I115" i="49" a="1"/>
  <c r="L114" i="49" a="1"/>
  <c r="M114" i="49" a="1"/>
  <c r="K115" i="49" l="1"/>
  <c r="H116" i="49" s="1"/>
  <c r="J116" i="49" l="1"/>
  <c r="I116" i="49" a="1"/>
  <c r="L115" i="49" a="1"/>
  <c r="M115" i="49" a="1"/>
  <c r="K116" i="49" l="1"/>
  <c r="H117" i="49" s="1"/>
  <c r="J117" i="49" l="1"/>
  <c r="I117" i="49" a="1"/>
  <c r="L116" i="49" a="1"/>
  <c r="M116" i="49" a="1"/>
  <c r="K117" i="49" l="1"/>
  <c r="H118" i="49" s="1"/>
  <c r="J118" i="49" l="1"/>
  <c r="I118" i="49" a="1"/>
  <c r="L117" i="49" a="1"/>
  <c r="M117" i="49" a="1"/>
  <c r="K118" i="49" l="1"/>
  <c r="H119" i="49" s="1"/>
  <c r="L118" i="49" l="1" a="1"/>
  <c r="M118" i="49" a="1"/>
  <c r="J119" i="49"/>
  <c r="I119" i="49" a="1"/>
  <c r="K119" i="49" l="1"/>
  <c r="H120" i="49" s="1"/>
  <c r="M119" i="49" l="1" a="1"/>
  <c r="L119" i="49" a="1"/>
  <c r="J120" i="49"/>
  <c r="I120" i="49" a="1"/>
  <c r="K120" i="49" l="1"/>
  <c r="H121" i="49" s="1"/>
  <c r="J121" i="49" l="1"/>
  <c r="I121" i="49" a="1"/>
  <c r="M120" i="49" a="1"/>
  <c r="L120" i="49" a="1"/>
  <c r="K121" i="49" l="1"/>
  <c r="H122" i="49" s="1"/>
  <c r="J122" i="49" l="1"/>
  <c r="I122" i="49" a="1"/>
  <c r="M121" i="49" a="1"/>
  <c r="L121" i="49" a="1"/>
  <c r="K122" i="49" l="1"/>
  <c r="H123" i="49" s="1"/>
  <c r="J123" i="49" l="1"/>
  <c r="I123" i="49" a="1"/>
  <c r="M122" i="49" a="1"/>
  <c r="L122" i="49" a="1"/>
  <c r="K123" i="49" l="1"/>
  <c r="H124" i="49" s="1"/>
  <c r="J124" i="49" l="1"/>
  <c r="I124" i="49" a="1"/>
  <c r="M123" i="49" a="1"/>
  <c r="L123" i="49" a="1"/>
  <c r="K124" i="49" l="1"/>
  <c r="H125" i="49" s="1"/>
  <c r="J125" i="49" l="1"/>
  <c r="I125" i="49" a="1"/>
  <c r="M124" i="49" a="1"/>
  <c r="L124" i="49" a="1"/>
  <c r="K125" i="49" l="1"/>
  <c r="H126" i="49" s="1"/>
  <c r="J126" i="49" l="1"/>
  <c r="I126" i="49" a="1"/>
  <c r="M125" i="49" a="1"/>
  <c r="L125" i="49" a="1"/>
  <c r="K126" i="49" l="1"/>
  <c r="H127" i="49" s="1"/>
  <c r="J127" i="49" l="1"/>
  <c r="I127" i="49" a="1"/>
  <c r="M126" i="49" a="1"/>
  <c r="L126" i="49" a="1"/>
  <c r="K127" i="49" l="1"/>
  <c r="H128" i="49" s="1"/>
  <c r="J128" i="49" l="1"/>
  <c r="I128" i="49" a="1"/>
  <c r="M127" i="49" a="1"/>
  <c r="L127" i="49" a="1"/>
  <c r="K128" i="49" l="1"/>
  <c r="H129" i="49" s="1"/>
  <c r="J129" i="49" l="1"/>
  <c r="I129" i="49" a="1"/>
  <c r="M128" i="49" a="1"/>
  <c r="L128" i="49" a="1"/>
  <c r="K129" i="49" l="1"/>
  <c r="H130" i="49" s="1"/>
  <c r="J130" i="49" l="1"/>
  <c r="I130" i="49" a="1"/>
  <c r="L129" i="49" a="1"/>
  <c r="M129" i="49" a="1"/>
  <c r="K130" i="49" l="1"/>
  <c r="H131" i="49" s="1"/>
  <c r="J131" i="49" l="1"/>
  <c r="I131" i="49" a="1"/>
  <c r="M130" i="49" a="1"/>
  <c r="L130" i="49" a="1"/>
  <c r="K131" i="49" l="1"/>
  <c r="H132" i="49" s="1"/>
  <c r="J132" i="49" l="1"/>
  <c r="I132" i="49" a="1"/>
  <c r="M131" i="49" a="1"/>
  <c r="L131" i="49" a="1"/>
  <c r="K132" i="49" l="1"/>
  <c r="H133" i="49" s="1"/>
  <c r="J133" i="49" l="1"/>
  <c r="I133" i="49" a="1"/>
  <c r="L132" i="49" a="1"/>
  <c r="M132" i="49" a="1"/>
  <c r="K133" i="49" l="1"/>
  <c r="H134" i="49" s="1"/>
  <c r="M133" i="49" l="1" a="1"/>
  <c r="L133" i="49" a="1"/>
  <c r="J134" i="49"/>
  <c r="I134" i="49" a="1"/>
  <c r="K134" i="49" l="1"/>
  <c r="H135" i="49" s="1"/>
  <c r="J135" i="49" l="1"/>
  <c r="I135" i="49" a="1"/>
  <c r="L134" i="49" a="1"/>
  <c r="M134" i="49" a="1"/>
  <c r="K135" i="49" l="1"/>
  <c r="H136" i="49" s="1"/>
  <c r="J136" i="49" l="1"/>
  <c r="I136" i="49" a="1"/>
  <c r="L135" i="49" a="1"/>
  <c r="M135" i="49" a="1"/>
  <c r="K136" i="49" l="1"/>
  <c r="H137" i="49" s="1"/>
  <c r="J137" i="49" l="1"/>
  <c r="I137" i="49" a="1"/>
  <c r="L136" i="49" a="1"/>
  <c r="M136" i="49" a="1"/>
  <c r="K137" i="49" l="1"/>
  <c r="H138" i="49" s="1"/>
  <c r="J138" i="49" l="1"/>
  <c r="I138" i="49" a="1"/>
  <c r="M137" i="49" a="1"/>
  <c r="L137" i="49" a="1"/>
  <c r="K138" i="49" l="1"/>
  <c r="H139" i="49" s="1"/>
  <c r="J139" i="49" l="1"/>
  <c r="I139" i="49" a="1"/>
  <c r="L138" i="49" a="1"/>
  <c r="M138" i="49" a="1"/>
  <c r="K139" i="49" l="1"/>
  <c r="H140" i="49" s="1"/>
  <c r="M139" i="49" l="1" a="1"/>
  <c r="L139" i="49" a="1"/>
  <c r="J140" i="49"/>
  <c r="I140" i="49" a="1"/>
  <c r="K140" i="49" l="1"/>
  <c r="H141" i="49" s="1"/>
  <c r="M140" i="49" l="1" a="1"/>
  <c r="L140" i="49" a="1"/>
  <c r="J141" i="49"/>
  <c r="I141" i="49" a="1"/>
  <c r="K141" i="49" l="1"/>
  <c r="H142" i="49" s="1"/>
  <c r="J142" i="49" l="1"/>
  <c r="I142" i="49" a="1"/>
  <c r="L141" i="49" a="1"/>
  <c r="M141" i="49" a="1"/>
  <c r="K142" i="49" l="1"/>
  <c r="H143" i="49" s="1"/>
  <c r="J143" i="49" l="1"/>
  <c r="I143" i="49" a="1"/>
  <c r="L142" i="49" a="1"/>
  <c r="M142" i="49" a="1"/>
  <c r="K143" i="49" l="1"/>
  <c r="H144" i="49" s="1"/>
  <c r="J144" i="49" l="1"/>
  <c r="I144" i="49" a="1"/>
  <c r="L143" i="49" a="1"/>
  <c r="M143" i="49" a="1"/>
  <c r="K144" i="49" l="1"/>
  <c r="H145" i="49" s="1"/>
  <c r="L144" i="49" l="1" a="1"/>
  <c r="M144" i="49" a="1"/>
  <c r="J145" i="49"/>
  <c r="I145" i="49" a="1"/>
  <c r="K145" i="49" l="1"/>
  <c r="H146" i="49" s="1"/>
  <c r="M145" i="49" l="1" a="1"/>
  <c r="L145" i="49" a="1"/>
  <c r="J146" i="49"/>
  <c r="I146" i="49" a="1"/>
  <c r="K146" i="49" l="1"/>
  <c r="H147" i="49" s="1"/>
  <c r="J147" i="49" l="1"/>
  <c r="I147" i="49" a="1"/>
  <c r="M146" i="49" a="1"/>
  <c r="L146" i="49" a="1"/>
  <c r="K147" i="49" l="1"/>
  <c r="H148" i="49" s="1"/>
  <c r="J148" i="49" l="1"/>
  <c r="I148" i="49" a="1"/>
  <c r="M147" i="49" a="1"/>
  <c r="L147" i="49" a="1"/>
  <c r="K148" i="49" l="1"/>
  <c r="H149" i="49" s="1"/>
  <c r="L148" i="49" l="1" a="1"/>
  <c r="M148" i="49" a="1"/>
  <c r="J149" i="49"/>
  <c r="I149" i="49" a="1"/>
  <c r="K149" i="49" l="1"/>
  <c r="H150" i="49" s="1"/>
  <c r="M149" i="49" l="1" a="1"/>
  <c r="L149" i="49" a="1"/>
  <c r="J150" i="49"/>
  <c r="I150" i="49" a="1"/>
  <c r="K150" i="49" l="1"/>
  <c r="H151" i="49" s="1"/>
  <c r="J151" i="49" l="1"/>
  <c r="I151" i="49" a="1"/>
  <c r="M150" i="49" a="1"/>
  <c r="L150" i="49" a="1"/>
  <c r="K151" i="49" l="1"/>
  <c r="H152" i="49" s="1"/>
  <c r="J152" i="49" l="1"/>
  <c r="I152" i="49" a="1"/>
  <c r="L151" i="49" a="1"/>
  <c r="M151" i="49" a="1"/>
  <c r="K152" i="49" l="1"/>
  <c r="H153" i="49" s="1"/>
  <c r="J153" i="49" l="1"/>
  <c r="I153" i="49" a="1"/>
  <c r="M152" i="49" a="1"/>
  <c r="L152" i="49" a="1"/>
  <c r="K153" i="49" l="1"/>
  <c r="H154" i="49" s="1"/>
  <c r="J154" i="49" l="1"/>
  <c r="I154" i="49" a="1"/>
  <c r="M153" i="49" a="1"/>
  <c r="L153" i="49" a="1"/>
  <c r="K154" i="49" l="1"/>
  <c r="H155" i="49" s="1"/>
  <c r="J155" i="49" l="1"/>
  <c r="I155" i="49" a="1"/>
  <c r="M154" i="49" a="1"/>
  <c r="L154" i="49" a="1"/>
  <c r="K155" i="49" l="1"/>
  <c r="H156" i="49" s="1"/>
  <c r="J156" i="49" l="1"/>
  <c r="I156" i="49" a="1"/>
  <c r="M155" i="49" a="1"/>
  <c r="L155" i="49" a="1"/>
  <c r="K156" i="49" l="1"/>
  <c r="H157" i="49" s="1"/>
  <c r="J157" i="49" l="1"/>
  <c r="I157" i="49" a="1"/>
  <c r="L156" i="49" a="1"/>
  <c r="M156" i="49" a="1"/>
  <c r="K157" i="49" l="1"/>
  <c r="H158" i="49" s="1"/>
  <c r="J158" i="49" l="1"/>
  <c r="I158" i="49" a="1"/>
  <c r="L157" i="49" a="1"/>
  <c r="M157" i="49" a="1"/>
  <c r="K158" i="49" l="1"/>
  <c r="H159" i="49" s="1"/>
  <c r="J159" i="49" l="1"/>
  <c r="I159" i="49" a="1"/>
  <c r="L158" i="49" a="1"/>
  <c r="M158" i="49" a="1"/>
  <c r="K159" i="49" l="1"/>
  <c r="H160" i="49" s="1"/>
  <c r="M159" i="49" l="1" a="1"/>
  <c r="L159" i="49" a="1"/>
  <c r="J160" i="49"/>
  <c r="I160" i="49" a="1"/>
  <c r="K160" i="49" l="1"/>
  <c r="H161" i="49" s="1"/>
  <c r="J161" i="49" l="1"/>
  <c r="I161" i="49" a="1"/>
  <c r="L160" i="49" a="1"/>
  <c r="M160" i="49" a="1"/>
  <c r="K161" i="49" l="1"/>
  <c r="H162" i="49" s="1"/>
  <c r="M161" i="49" l="1" a="1"/>
  <c r="L161" i="49" a="1"/>
  <c r="J162" i="49"/>
  <c r="I162" i="49" a="1"/>
  <c r="K162" i="49" l="1"/>
  <c r="H163" i="49" s="1"/>
  <c r="J163" i="49" l="1"/>
  <c r="I163" i="49" a="1"/>
  <c r="M162" i="49" a="1"/>
  <c r="L162" i="49" a="1"/>
  <c r="K163" i="49" l="1"/>
  <c r="H164" i="49" s="1"/>
  <c r="J164" i="49" l="1"/>
  <c r="I164" i="49" a="1"/>
  <c r="L163" i="49" a="1"/>
  <c r="M163" i="49" a="1"/>
  <c r="K164" i="49" l="1"/>
  <c r="H165" i="49" s="1"/>
  <c r="J165" i="49" l="1"/>
  <c r="I165" i="49" a="1"/>
  <c r="M164" i="49" a="1"/>
  <c r="L164" i="49" a="1"/>
  <c r="K165" i="49" l="1"/>
  <c r="H166" i="49" s="1"/>
  <c r="M165" i="49" l="1" a="1"/>
  <c r="L165" i="49" a="1"/>
  <c r="J166" i="49"/>
  <c r="I166" i="49" a="1"/>
  <c r="K166" i="49" l="1"/>
  <c r="H167" i="49" s="1"/>
  <c r="J167" i="49" l="1"/>
  <c r="I167" i="49" a="1"/>
  <c r="L166" i="49" a="1"/>
  <c r="M166" i="49" a="1"/>
  <c r="K167" i="49" l="1"/>
  <c r="H168" i="49" s="1"/>
  <c r="L167" i="49" l="1" a="1"/>
  <c r="M167" i="49" a="1"/>
  <c r="J168" i="49"/>
  <c r="I168" i="49" a="1"/>
  <c r="K168" i="49" l="1"/>
  <c r="H169" i="49" s="1"/>
  <c r="J169" i="49" l="1"/>
  <c r="I169" i="49" a="1"/>
  <c r="L168" i="49" a="1"/>
  <c r="M168" i="49" a="1"/>
  <c r="K169" i="49" l="1"/>
  <c r="H170" i="49" s="1"/>
  <c r="J170" i="49" l="1"/>
  <c r="I170" i="49" a="1"/>
  <c r="M169" i="49" a="1"/>
  <c r="L169" i="49" a="1"/>
  <c r="K170" i="49" l="1"/>
  <c r="H171" i="49" s="1"/>
  <c r="J171" i="49" l="1"/>
  <c r="I171" i="49" a="1"/>
  <c r="M170" i="49" a="1"/>
  <c r="L170" i="49" a="1"/>
  <c r="K171" i="49" l="1"/>
  <c r="H172" i="49" s="1"/>
  <c r="M171" i="49" l="1" a="1"/>
  <c r="L171" i="49" a="1"/>
  <c r="J172" i="49"/>
  <c r="I172" i="49" a="1"/>
  <c r="K172" i="49" l="1"/>
  <c r="H173" i="49" s="1"/>
  <c r="L172" i="49" l="1" a="1"/>
  <c r="M172" i="49" a="1"/>
  <c r="J173" i="49"/>
  <c r="I173" i="49" a="1"/>
  <c r="K173" i="49" l="1"/>
  <c r="H174" i="49" s="1"/>
  <c r="M173" i="49" l="1" a="1"/>
  <c r="L173" i="49" a="1"/>
  <c r="J174" i="49"/>
  <c r="I174" i="49" a="1"/>
  <c r="K174" i="49" l="1"/>
  <c r="H175" i="49" s="1"/>
  <c r="J175" i="49" l="1"/>
  <c r="I175" i="49" a="1"/>
  <c r="L174" i="49" a="1"/>
  <c r="M174" i="49" a="1"/>
  <c r="K175" i="49" l="1"/>
  <c r="H176" i="49" s="1"/>
  <c r="J176" i="49" l="1"/>
  <c r="I176" i="49" a="1"/>
  <c r="M175" i="49" a="1"/>
  <c r="L175" i="49" a="1"/>
  <c r="K176" i="49" l="1"/>
  <c r="H177" i="49" s="1"/>
  <c r="J177" i="49" l="1"/>
  <c r="I177" i="49" a="1"/>
  <c r="M176" i="49" a="1"/>
  <c r="L176" i="49" a="1"/>
  <c r="K177" i="49" l="1"/>
  <c r="H178" i="49" s="1"/>
  <c r="J178" i="49" l="1"/>
  <c r="I178" i="49" a="1"/>
  <c r="M177" i="49" a="1"/>
  <c r="L177" i="49" a="1"/>
  <c r="K178" i="49" l="1"/>
  <c r="H179" i="49" s="1"/>
  <c r="J179" i="49" l="1"/>
  <c r="I179" i="49" a="1"/>
  <c r="M178" i="49" a="1"/>
  <c r="L178" i="49" a="1"/>
  <c r="K179" i="49" l="1"/>
  <c r="H180" i="49" s="1"/>
  <c r="J180" i="49" l="1"/>
  <c r="I180" i="49" a="1"/>
  <c r="M179" i="49" a="1"/>
  <c r="L179" i="49" a="1"/>
  <c r="K180" i="49" l="1"/>
  <c r="H181" i="49" s="1"/>
  <c r="J181" i="49" l="1"/>
  <c r="I181" i="49" a="1"/>
  <c r="L180" i="49" a="1"/>
  <c r="M180" i="49" a="1"/>
  <c r="K181" i="49" l="1"/>
  <c r="H182" i="49" s="1"/>
  <c r="M181" i="49" l="1" a="1"/>
  <c r="L181" i="49" a="1"/>
  <c r="J182" i="49"/>
  <c r="I182" i="49" a="1"/>
  <c r="K182" i="49" l="1"/>
  <c r="H183" i="49" s="1"/>
  <c r="J183" i="49" l="1"/>
  <c r="I183" i="49" a="1"/>
  <c r="M182" i="49" a="1"/>
  <c r="L182" i="49" a="1"/>
  <c r="K183" i="49" l="1"/>
  <c r="H184" i="49" s="1"/>
  <c r="J184" i="49" l="1"/>
  <c r="I184" i="49" a="1"/>
  <c r="M183" i="49" a="1"/>
  <c r="L183" i="49" a="1"/>
  <c r="K184" i="49" l="1"/>
  <c r="H185" i="49" s="1"/>
  <c r="J185" i="49" l="1"/>
  <c r="I185" i="49" a="1"/>
  <c r="L184" i="49" a="1"/>
  <c r="M184" i="49" a="1"/>
  <c r="K185" i="49" l="1"/>
  <c r="H186" i="49" s="1"/>
  <c r="M185" i="49" l="1" a="1"/>
  <c r="L185" i="49" a="1"/>
  <c r="J186" i="49"/>
  <c r="I186" i="49" a="1"/>
  <c r="K186" i="49" l="1"/>
  <c r="H187" i="49" s="1"/>
  <c r="L186" i="49" l="1" a="1"/>
  <c r="M186" i="49" a="1"/>
  <c r="J187" i="49"/>
  <c r="I187" i="49" a="1"/>
  <c r="K187" i="49" l="1"/>
  <c r="H188" i="49" s="1"/>
  <c r="L187" i="49" l="1" a="1"/>
  <c r="M187" i="49" a="1"/>
  <c r="J188" i="49"/>
  <c r="I188" i="49" a="1"/>
  <c r="K188" i="49" l="1"/>
  <c r="H189" i="49" s="1"/>
  <c r="J189" i="49" l="1"/>
  <c r="I189" i="49" a="1"/>
  <c r="L188" i="49" a="1"/>
  <c r="M188" i="49" a="1"/>
  <c r="K189" i="49" l="1"/>
  <c r="H190" i="49" s="1"/>
  <c r="J190" i="49" l="1"/>
  <c r="I190" i="49" a="1"/>
  <c r="M189" i="49" a="1"/>
  <c r="L189" i="49" a="1"/>
  <c r="K190" i="49" l="1"/>
  <c r="H191" i="49" s="1"/>
  <c r="J191" i="49" l="1"/>
  <c r="I191" i="49" a="1"/>
  <c r="L190" i="49" a="1"/>
  <c r="M190" i="49" a="1"/>
  <c r="K191" i="49" l="1"/>
  <c r="H192" i="49" s="1"/>
  <c r="J192" i="49" l="1"/>
  <c r="I192" i="49" a="1"/>
  <c r="M191" i="49" a="1"/>
  <c r="L191" i="49" a="1"/>
  <c r="K192" i="49" l="1"/>
  <c r="H193" i="49" s="1"/>
  <c r="J193" i="49" l="1"/>
  <c r="I193" i="49" a="1"/>
  <c r="L192" i="49" a="1"/>
  <c r="M192" i="49" a="1"/>
  <c r="K193" i="49" l="1"/>
  <c r="H194" i="49" s="1"/>
  <c r="M193" i="49" l="1" a="1"/>
  <c r="L193" i="49" a="1"/>
  <c r="J194" i="49"/>
  <c r="I194" i="49" a="1"/>
  <c r="K194" i="49" l="1"/>
  <c r="H195" i="49" s="1"/>
  <c r="J195" i="49" l="1"/>
  <c r="I195" i="49" a="1"/>
  <c r="M194" i="49" a="1"/>
  <c r="L194" i="49" a="1"/>
  <c r="K195" i="49" l="1"/>
  <c r="H196" i="49" s="1"/>
  <c r="J196" i="49" l="1"/>
  <c r="I196" i="49" a="1"/>
  <c r="L195" i="49" a="1"/>
  <c r="M195" i="49" a="1"/>
  <c r="K196" i="49" l="1"/>
  <c r="H197" i="49" s="1"/>
  <c r="J197" i="49" l="1"/>
  <c r="I197" i="49" a="1"/>
  <c r="L196" i="49" a="1"/>
  <c r="M196" i="49" a="1"/>
  <c r="K197" i="49" l="1"/>
  <c r="H198" i="49" s="1"/>
  <c r="J198" i="49" l="1"/>
  <c r="I198" i="49" a="1"/>
  <c r="L197" i="49" a="1"/>
  <c r="M197" i="49" a="1"/>
  <c r="K198" i="49" l="1"/>
  <c r="H199" i="49" s="1"/>
  <c r="J199" i="49" l="1"/>
  <c r="I199" i="49" a="1"/>
  <c r="L198" i="49" a="1"/>
  <c r="M198" i="49" a="1"/>
  <c r="K199" i="49" l="1"/>
  <c r="H200" i="49" s="1"/>
  <c r="J200" i="49" l="1"/>
  <c r="I200" i="49" a="1"/>
  <c r="M199" i="49" a="1"/>
  <c r="L199" i="49" a="1"/>
  <c r="K200" i="49" l="1"/>
  <c r="H201" i="49" s="1"/>
  <c r="J201" i="49" l="1"/>
  <c r="I201" i="49" a="1"/>
  <c r="K201" i="49" s="1"/>
  <c r="M200" i="49" a="1"/>
  <c r="L200" i="49" a="1"/>
  <c r="L201" i="49" l="1" a="1"/>
  <c r="M201" i="49"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<sst xmlns="http://schemas.openxmlformats.org/spreadsheetml/2006/main" count="110" uniqueCount="88">
  <si>
    <t>資金計画書</t>
    <rPh sb="0" eb="2">
      <t>シキン</t>
    </rPh>
    <rPh sb="2" eb="5">
      <t>ケイカクショ</t>
    </rPh>
    <phoneticPr fontId="2"/>
  </si>
  <si>
    <r>
      <rPr>
        <sz val="10"/>
        <color theme="1"/>
        <rFont val="游ゴシック Medium"/>
        <family val="3"/>
        <charset val="128"/>
      </rPr>
      <t>バージョン</t>
    </r>
    <r>
      <rPr>
        <sz val="9"/>
        <color theme="1"/>
        <rFont val="游ゴシック Medium"/>
        <family val="3"/>
        <charset val="128"/>
      </rPr>
      <t xml:space="preserve">
（契約締結・更新回数）</t>
    </r>
    <rPh sb="7" eb="9">
      <t>ケイヤク</t>
    </rPh>
    <rPh sb="9" eb="11">
      <t>テイケツ</t>
    </rPh>
    <rPh sb="12" eb="14">
      <t>コウシン</t>
    </rPh>
    <rPh sb="14" eb="16">
      <t>カイスウ</t>
    </rPh>
    <phoneticPr fontId="2"/>
  </si>
  <si>
    <t>申請団体</t>
    <rPh sb="0" eb="2">
      <t>シンセイ</t>
    </rPh>
    <rPh sb="2" eb="4">
      <t>ダンタイ</t>
    </rPh>
    <phoneticPr fontId="2"/>
  </si>
  <si>
    <t>実行団体</t>
  </si>
  <si>
    <t>事業期間</t>
    <rPh sb="0" eb="2">
      <t>ジギョウ</t>
    </rPh>
    <rPh sb="2" eb="4">
      <t>キカン</t>
    </rPh>
    <phoneticPr fontId="2"/>
  </si>
  <si>
    <t>資金分配団体</t>
    <phoneticPr fontId="2"/>
  </si>
  <si>
    <t>事業名</t>
    <rPh sb="0" eb="3">
      <t>ジギョウメイ</t>
    </rPh>
    <phoneticPr fontId="2"/>
  </si>
  <si>
    <t>団体名</t>
    <rPh sb="0" eb="3">
      <t>ダンタイメイ</t>
    </rPh>
    <phoneticPr fontId="2"/>
  </si>
  <si>
    <t>実行団体</t>
    <rPh sb="0" eb="4">
      <t>ジッコウダンタイ</t>
    </rPh>
    <phoneticPr fontId="2"/>
  </si>
  <si>
    <t>助成金</t>
    <rPh sb="0" eb="3">
      <t>ジョセイキン</t>
    </rPh>
    <phoneticPr fontId="2"/>
  </si>
  <si>
    <t>事業費</t>
    <rPh sb="0" eb="2">
      <t>ジギョウ</t>
    </rPh>
    <rPh sb="2" eb="3">
      <t>ヒ</t>
    </rPh>
    <phoneticPr fontId="2"/>
  </si>
  <si>
    <t>管理的経費</t>
    <rPh sb="0" eb="3">
      <t>カンリテキ</t>
    </rPh>
    <rPh sb="3" eb="5">
      <t>ケイヒ</t>
    </rPh>
    <phoneticPr fontId="2"/>
  </si>
  <si>
    <t>評価関連経費</t>
    <rPh sb="0" eb="2">
      <t>ヒョウカ</t>
    </rPh>
    <rPh sb="2" eb="6">
      <t>カンレンケイヒ</t>
    </rPh>
    <phoneticPr fontId="2"/>
  </si>
  <si>
    <t>合計</t>
    <rPh sb="0" eb="2">
      <t>ゴウケイ</t>
    </rPh>
    <phoneticPr fontId="2"/>
  </si>
  <si>
    <t>資金計画書資料　①助成概要</t>
    <rPh sb="9" eb="11">
      <t>ジョセイ</t>
    </rPh>
    <phoneticPr fontId="2"/>
  </si>
  <si>
    <t>1. 事業費</t>
    <phoneticPr fontId="2"/>
  </si>
  <si>
    <t>[円]</t>
    <rPh sb="1" eb="2">
      <t>エン</t>
    </rPh>
    <phoneticPr fontId="2"/>
  </si>
  <si>
    <t>合計</t>
    <rPh sb="0" eb="2">
      <t>ゴウケイ</t>
    </rPh>
    <phoneticPr fontId="3"/>
  </si>
  <si>
    <t>事業費 (A)</t>
    <rPh sb="0" eb="3">
      <t>ジギョウヒ</t>
    </rPh>
    <phoneticPr fontId="2"/>
  </si>
  <si>
    <t>事業費(A)に対する割合</t>
    <phoneticPr fontId="2"/>
  </si>
  <si>
    <t>助成上限に抵触した場合、ERROR表示</t>
    <phoneticPr fontId="2"/>
  </si>
  <si>
    <t>2. プログラム・オフィサー関連経費</t>
    <rPh sb="14" eb="16">
      <t>カンレン</t>
    </rPh>
    <rPh sb="16" eb="18">
      <t>ケイヒ</t>
    </rPh>
    <phoneticPr fontId="2"/>
  </si>
  <si>
    <t>プログラム・オフィサー関連経費 (B)</t>
    <rPh sb="11" eb="15">
      <t>カンレンケイヒ</t>
    </rPh>
    <phoneticPr fontId="2"/>
  </si>
  <si>
    <t>プログラム・オフィサー人件費等</t>
    <phoneticPr fontId="2"/>
  </si>
  <si>
    <t>その他経費</t>
    <phoneticPr fontId="2"/>
  </si>
  <si>
    <t>事業費 (A)/実行団体への助成に対する割合</t>
    <phoneticPr fontId="2"/>
  </si>
  <si>
    <t>評価関連経費 (C)</t>
    <rPh sb="0" eb="2">
      <t>ヒョウカ</t>
    </rPh>
    <rPh sb="2" eb="6">
      <t>カンレンケイヒ</t>
    </rPh>
    <phoneticPr fontId="2"/>
  </si>
  <si>
    <t>資金計画書資料　②自己資金・民間資金</t>
    <phoneticPr fontId="3"/>
  </si>
  <si>
    <t>(1)事業費の補助率</t>
    <phoneticPr fontId="2"/>
  </si>
  <si>
    <t>自己資金・民間資金
合計 (D)</t>
    <rPh sb="0" eb="4">
      <t>ジコシキン</t>
    </rPh>
    <rPh sb="5" eb="9">
      <t>ミンカンシキン</t>
    </rPh>
    <rPh sb="10" eb="12">
      <t>ゴウケイ</t>
    </rPh>
    <phoneticPr fontId="2"/>
  </si>
  <si>
    <t>助成金による補助率
(A/(A+D))</t>
    <rPh sb="0" eb="3">
      <t>ジョセイキン</t>
    </rPh>
    <rPh sb="6" eb="9">
      <t>ホジョリツ</t>
    </rPh>
    <phoneticPr fontId="2"/>
  </si>
  <si>
    <t>特例申請対象</t>
    <rPh sb="0" eb="4">
      <t>トクレイシンセイ</t>
    </rPh>
    <rPh sb="4" eb="6">
      <t>タイショウ</t>
    </rPh>
    <phoneticPr fontId="2"/>
  </si>
  <si>
    <t>助成期間合計</t>
    <rPh sb="0" eb="6">
      <t>ジョセイキカンゴウケイ</t>
    </rPh>
    <phoneticPr fontId="2"/>
  </si>
  <si>
    <r>
      <rPr>
        <u/>
        <sz val="10"/>
        <color theme="1"/>
        <rFont val="游ゴシック Medium"/>
        <family val="3"/>
        <charset val="128"/>
      </rPr>
      <t>特例申請について</t>
    </r>
    <r>
      <rPr>
        <sz val="10"/>
        <color theme="1"/>
        <rFont val="游ゴシック Medium"/>
        <family val="3"/>
        <charset val="128"/>
      </rPr>
      <t xml:space="preserve">
事業費のうち自己資金・民間資金による負担を20%未満とすることを申請する場合は特例申請が必要です。
公募時に特例申請をする場合は「自己資金に関する申請書」に理由等を明示の上、申請書類と併せて提出してください。事業期間中に特例申請をする場合は前述の申請書ではなく、助成システムの「変更申請」時のコメント欄に理由等をご記載ください。
特例申請が認められた場合でも、複数年度の事業では、最終年度の補助率は 80％以下とします。</t>
    </r>
    <rPh sb="129" eb="131">
      <t>ゼンジュツ</t>
    </rPh>
    <rPh sb="132" eb="135">
      <t>シンセイショ</t>
    </rPh>
    <phoneticPr fontId="2"/>
  </si>
  <si>
    <t>【参考】年度別の助成金による補助率(A/(A+D))</t>
    <rPh sb="1" eb="3">
      <t>サンコウ</t>
    </rPh>
    <rPh sb="4" eb="7">
      <t>ネンドベツ</t>
    </rPh>
    <rPh sb="8" eb="11">
      <t>ジョセイキン</t>
    </rPh>
    <rPh sb="14" eb="17">
      <t>ホジョリツ</t>
    </rPh>
    <phoneticPr fontId="2"/>
  </si>
  <si>
    <t>補助率</t>
    <rPh sb="0" eb="3">
      <t>ホジョリツ</t>
    </rPh>
    <phoneticPr fontId="2"/>
  </si>
  <si>
    <t>(2)自己資金・民間資金からの支出予定</t>
    <rPh sb="3" eb="7">
      <t>ジコシキン</t>
    </rPh>
    <rPh sb="8" eb="12">
      <t>ミンカンシキン</t>
    </rPh>
    <rPh sb="15" eb="17">
      <t>シシュツ</t>
    </rPh>
    <rPh sb="17" eb="19">
      <t>ヨテイ</t>
    </rPh>
    <phoneticPr fontId="2"/>
  </si>
  <si>
    <t>自己資金・民間資金からの支出予定について、調達予定額、調達方法、調達確度等を記載してください。</t>
    <rPh sb="12" eb="14">
      <t>シシュツ</t>
    </rPh>
    <rPh sb="14" eb="16">
      <t>ヨテイ</t>
    </rPh>
    <rPh sb="23" eb="25">
      <t>ヨテイ</t>
    </rPh>
    <rPh sb="27" eb="31">
      <t>チョウタツホウホウ</t>
    </rPh>
    <phoneticPr fontId="2"/>
  </si>
  <si>
    <t>年度</t>
    <rPh sb="0" eb="2">
      <t>ネンド</t>
    </rPh>
    <phoneticPr fontId="2"/>
  </si>
  <si>
    <t>予定額[円]</t>
    <rPh sb="0" eb="2">
      <t>ヨテイ</t>
    </rPh>
    <rPh sb="2" eb="3">
      <t>ガク</t>
    </rPh>
    <rPh sb="4" eb="5">
      <t>エン</t>
    </rPh>
    <phoneticPr fontId="2"/>
  </si>
  <si>
    <t>調達方法</t>
    <rPh sb="0" eb="2">
      <t>チョウタツ</t>
    </rPh>
    <rPh sb="2" eb="4">
      <t>ホウホウ</t>
    </rPh>
    <phoneticPr fontId="1"/>
  </si>
  <si>
    <t>調達確度</t>
    <phoneticPr fontId="2"/>
  </si>
  <si>
    <t>説明（調達元、使途等）</t>
    <rPh sb="3" eb="5">
      <t>チョウタツ</t>
    </rPh>
    <rPh sb="5" eb="6">
      <t>モト</t>
    </rPh>
    <rPh sb="7" eb="9">
      <t>シト</t>
    </rPh>
    <phoneticPr fontId="2"/>
  </si>
  <si>
    <t>資金計画書資料　③積算の内訳（明細入力）</t>
    <rPh sb="9" eb="11">
      <t>セキサン</t>
    </rPh>
    <rPh sb="12" eb="14">
      <t>ウチワケ</t>
    </rPh>
    <rPh sb="15" eb="17">
      <t>メイサイ</t>
    </rPh>
    <rPh sb="17" eb="19">
      <t>ニュウリョク</t>
    </rPh>
    <phoneticPr fontId="2"/>
  </si>
  <si>
    <t>また助成金申請の前提となる年度別の執行予定額を作成してください。</t>
    <phoneticPr fontId="2"/>
  </si>
  <si>
    <t>目的区分</t>
    <rPh sb="0" eb="2">
      <t>モクテキ</t>
    </rPh>
    <rPh sb="2" eb="4">
      <t>クブン</t>
    </rPh>
    <phoneticPr fontId="2"/>
  </si>
  <si>
    <t>会計科目</t>
    <rPh sb="0" eb="2">
      <t>カイケイ</t>
    </rPh>
    <rPh sb="2" eb="4">
      <t>カモク</t>
    </rPh>
    <phoneticPr fontId="2"/>
  </si>
  <si>
    <t>内訳</t>
    <rPh sb="0" eb="2">
      <t>ウチワケ</t>
    </rPh>
    <phoneticPr fontId="2"/>
  </si>
  <si>
    <t>年度別執行予定</t>
    <phoneticPr fontId="2"/>
  </si>
  <si>
    <t>備考
（他事業との按分割合等）</t>
    <phoneticPr fontId="3"/>
  </si>
  <si>
    <t>「助成期間合計額」と「年度別執行予定」との整合</t>
    <phoneticPr fontId="2"/>
  </si>
  <si>
    <t>支出項目</t>
    <rPh sb="0" eb="4">
      <t>シシュツコウモク</t>
    </rPh>
    <phoneticPr fontId="2"/>
  </si>
  <si>
    <t>PO人件費</t>
    <rPh sb="2" eb="5">
      <t>ジンケンヒ</t>
    </rPh>
    <phoneticPr fontId="2"/>
  </si>
  <si>
    <t>①単価(円)</t>
    <phoneticPr fontId="2"/>
  </si>
  <si>
    <t>②掛値1</t>
    <rPh sb="1" eb="2">
      <t>カ</t>
    </rPh>
    <rPh sb="2" eb="3">
      <t>チ</t>
    </rPh>
    <phoneticPr fontId="2"/>
  </si>
  <si>
    <t>③掛値2</t>
    <rPh sb="1" eb="2">
      <t>カ</t>
    </rPh>
    <rPh sb="2" eb="3">
      <t>チ</t>
    </rPh>
    <phoneticPr fontId="2"/>
  </si>
  <si>
    <t>助成期間合計額
(①×②×③)</t>
    <phoneticPr fontId="2"/>
  </si>
  <si>
    <t>値</t>
  </si>
  <si>
    <t>単位</t>
  </si>
  <si>
    <t>ERRORCHECK</t>
    <phoneticPr fontId="2"/>
  </si>
  <si>
    <t>相違金額</t>
    <phoneticPr fontId="2"/>
  </si>
  <si>
    <t>資金計画書資料　③積算の内訳（確認用）</t>
    <rPh sb="9" eb="11">
      <t>セキサン</t>
    </rPh>
    <rPh sb="12" eb="14">
      <t>ウチワケ</t>
    </rPh>
    <rPh sb="15" eb="18">
      <t>カクニンヨウ</t>
    </rPh>
    <phoneticPr fontId="2"/>
  </si>
  <si>
    <t>(1) 目的区分別合計</t>
    <rPh sb="8" eb="9">
      <t>ベツ</t>
    </rPh>
    <rPh sb="9" eb="11">
      <t>ゴウケイ</t>
    </rPh>
    <phoneticPr fontId="2"/>
  </si>
  <si>
    <t>(3) プログラム・オフィサー関連経費確認</t>
    <phoneticPr fontId="2"/>
  </si>
  <si>
    <t>目的区分別の金額を確認する際にご参考ください。</t>
    <phoneticPr fontId="2"/>
  </si>
  <si>
    <t>プログラム・オフィサー関連経費が助成上限に抵触していないか確認する際にご参考ください。</t>
    <phoneticPr fontId="2"/>
  </si>
  <si>
    <t>年度別執行予定</t>
    <rPh sb="0" eb="3">
      <t>ネンドベツ</t>
    </rPh>
    <rPh sb="3" eb="7">
      <t>シッコウヨテイ</t>
    </rPh>
    <phoneticPr fontId="2"/>
  </si>
  <si>
    <t>助成期間合計額</t>
    <rPh sb="0" eb="2">
      <t>ジョセイ</t>
    </rPh>
    <rPh sb="2" eb="4">
      <t>キカン</t>
    </rPh>
    <rPh sb="4" eb="6">
      <t>ゴウケイ</t>
    </rPh>
    <rPh sb="6" eb="7">
      <t>ガク</t>
    </rPh>
    <phoneticPr fontId="3"/>
  </si>
  <si>
    <t>PO関連経費</t>
    <rPh sb="2" eb="4">
      <t>カンレン</t>
    </rPh>
    <rPh sb="4" eb="6">
      <t>ケイヒ</t>
    </rPh>
    <phoneticPr fontId="2"/>
  </si>
  <si>
    <t>該当(給与・賞与)</t>
    <rPh sb="0" eb="2">
      <t>ガイトウ</t>
    </rPh>
    <phoneticPr fontId="2"/>
  </si>
  <si>
    <t>該当(委託) *例外</t>
    <rPh sb="0" eb="2">
      <t>ガイトウ</t>
    </rPh>
    <phoneticPr fontId="2"/>
  </si>
  <si>
    <t>(2) 会計科目別合計</t>
    <phoneticPr fontId="2"/>
  </si>
  <si>
    <t>目的区分の会計科目別の金額を確認する際にご参考ください。</t>
    <phoneticPr fontId="2"/>
  </si>
  <si>
    <t>年間の助成上限を超過した場合、ERROR表示</t>
    <rPh sb="0" eb="2">
      <t>ネンカン</t>
    </rPh>
    <rPh sb="3" eb="7">
      <t>ジョセイジョウゲン</t>
    </rPh>
    <rPh sb="8" eb="10">
      <t>チョウカ</t>
    </rPh>
    <rPh sb="12" eb="14">
      <t>バアイ</t>
    </rPh>
    <rPh sb="20" eb="22">
      <t>ヒョウジ</t>
    </rPh>
    <phoneticPr fontId="2"/>
  </si>
  <si>
    <t>精算内訳明細配列(一次SORT)</t>
    <rPh sb="0" eb="2">
      <t>セイサン</t>
    </rPh>
    <rPh sb="2" eb="4">
      <t>ウチワケ</t>
    </rPh>
    <rPh sb="4" eb="6">
      <t>メイサイ</t>
    </rPh>
    <rPh sb="6" eb="8">
      <t>ハイレツ</t>
    </rPh>
    <rPh sb="9" eb="11">
      <t>イチジ</t>
    </rPh>
    <phoneticPr fontId="2"/>
  </si>
  <si>
    <t>目的区分</t>
    <rPh sb="0" eb="4">
      <t>モクテキクブン</t>
    </rPh>
    <phoneticPr fontId="2"/>
  </si>
  <si>
    <t>検索開始行</t>
    <rPh sb="0" eb="2">
      <t>ケンサク</t>
    </rPh>
    <rPh sb="2" eb="4">
      <t>カイシ</t>
    </rPh>
    <rPh sb="4" eb="5">
      <t>ギョウ</t>
    </rPh>
    <phoneticPr fontId="2"/>
  </si>
  <si>
    <t>結果行</t>
    <rPh sb="0" eb="2">
      <t>ケッカ</t>
    </rPh>
    <rPh sb="2" eb="3">
      <t>ギョウ</t>
    </rPh>
    <phoneticPr fontId="2"/>
  </si>
  <si>
    <t>SORT・検索結果</t>
    <rPh sb="5" eb="9">
      <t>ケンサクケッカ</t>
    </rPh>
    <phoneticPr fontId="2"/>
  </si>
  <si>
    <t>FDO目的区分</t>
    <rPh sb="3" eb="7">
      <t>モクテキクブン</t>
    </rPh>
    <phoneticPr fontId="2"/>
  </si>
  <si>
    <t>ADO目的区分</t>
    <rPh sb="3" eb="5">
      <t>モクテキ</t>
    </rPh>
    <rPh sb="5" eb="7">
      <t>クブン</t>
    </rPh>
    <phoneticPr fontId="2"/>
  </si>
  <si>
    <t>管理的経費</t>
    <phoneticPr fontId="2"/>
  </si>
  <si>
    <t>直接事業費</t>
    <phoneticPr fontId="2"/>
  </si>
  <si>
    <t>PO関連経費</t>
    <phoneticPr fontId="2"/>
  </si>
  <si>
    <t>評価関連経費(資金分配団体用)</t>
    <phoneticPr fontId="2"/>
  </si>
  <si>
    <t>評価関連経費</t>
    <phoneticPr fontId="2"/>
  </si>
  <si>
    <t>支援から取り残される被災者への支援体制強化</t>
    <rPh sb="0" eb="2">
      <t>シエン</t>
    </rPh>
    <rPh sb="4" eb="5">
      <t>ト</t>
    </rPh>
    <rPh sb="6" eb="7">
      <t>ノコ</t>
    </rPh>
    <rPh sb="10" eb="13">
      <t>ヒサイシャ</t>
    </rPh>
    <rPh sb="15" eb="21">
      <t>シエンタイセイキョウカ</t>
    </rPh>
    <phoneticPr fontId="2"/>
  </si>
  <si>
    <t>特定非営利活動法人ジャパン・プラットフォーム</t>
    <rPh sb="0" eb="9">
      <t>トクテイヒエイリカツドウホウジン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</si>
</sst>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quot;年&quot;&quot;度&quot;"/>
    <numFmt numFmtId="178" formatCode="yyyy/mm/dd"/>
    <numFmt numFmtId="179" formatCode="0.0%"/>
    <numFmt numFmtId="180" formatCode="0.00#####"/>
  </numFmts>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0"/>
      <color theme="1"/>
      <name val="游ゴシック Medium"/>
      <family val="3"/>
      <charset val="128"/>
    </font>
    <font>
      <sz val="10"/>
      <name val="游ゴシック Medium"/>
      <family val="3"/>
      <charset val="128"/>
    </font>
    <font>
      <b/>
      <sz val="10"/>
      <name val="游ゴシック Medium"/>
      <family val="3"/>
      <charset val="128"/>
    </font>
    <font>
      <b/>
      <sz val="10"/>
      <color theme="1"/>
      <name val="游ゴシック Medium"/>
      <family val="3"/>
      <charset val="128"/>
    </font>
    <font>
      <sz val="9"/>
      <color theme="1"/>
      <name val="游ゴシック Medium"/>
      <family val="3"/>
      <charset val="128"/>
    </font>
    <font>
      <sz val="10"/>
      <color rgb="FFFF0000"/>
      <name val="游ゴシック Medium"/>
      <family val="3"/>
      <charset val="128"/>
    </font>
    <font>
      <u/>
      <sz val="9"/>
      <color theme="1"/>
      <name val="游ゴシック Medium"/>
      <family val="3"/>
      <charset val="128"/>
    </font>
    <font>
      <sz val="10"/>
      <color theme="1"/>
      <name val="游ゴシック"/>
      <family val="2"/>
      <charset val="128"/>
      <scheme val="minor"/>
    </font>
    <font>
      <sz val="10"/>
      <color theme="0"/>
      <name val="游ゴシック Medium"/>
      <family val="3"/>
      <charset val="128"/>
    </font>
    <font>
      <u/>
      <sz val="10"/>
      <color theme="1"/>
      <name val="游ゴシック Medium"/>
      <family val="3"/>
      <charset val="128"/>
    </font>
  </fonts>
  <fills count="8">
    <fill>
      <patternFill patternType="none"/>
    </fill>
    <fill>
      <patternFill patternType="gray125"/>
    </fill>
    <fill>
      <patternFill patternType="solid">
        <fgColor theme="0"/>
        <bgColor indexed="64"/>
      </patternFill>
    </fill>
    <fill>
      <patternFill patternType="solid">
        <fgColor rgb="FFF0F0F0"/>
        <bgColor indexed="64"/>
      </patternFill>
    </fill>
    <fill>
      <patternFill patternType="solid">
        <fgColor rgb="FFFFEBEB"/>
        <bgColor indexed="64"/>
      </patternFill>
    </fill>
    <fill>
      <patternFill patternType="solid">
        <fgColor rgb="FFE6F5FF"/>
        <bgColor indexed="64"/>
      </patternFill>
    </fill>
    <fill>
      <patternFill patternType="solid">
        <fgColor rgb="FFFFFF00"/>
        <bgColor indexed="64"/>
      </patternFill>
    </fill>
    <fill>
      <patternFill patternType="solid">
        <fgColor theme="0" tint="-4.9989318521683403E-2"/>
        <bgColor indexed="64"/>
      </patternFill>
    </fill>
  </fills>
  <borders count="1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style="thin">
        <color indexed="64"/>
      </right>
      <top style="thin">
        <color theme="0" tint="-0.34998626667073579"/>
      </top>
      <bottom style="thin">
        <color theme="0" tint="-0.34998626667073579"/>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83">
    <xf numFmtId="0" fontId="0" fillId="0" borderId="0" xfId="0">
      <alignment vertical="center"/>
    </xf>
    <xf numFmtId="0" fontId="4" fillId="0" borderId="0" xfId="0" applyFont="1" applyProtection="1">
      <alignment vertical="center"/>
      <protection locked="0"/>
    </xf>
    <xf numFmtId="0" fontId="4" fillId="0" borderId="0" xfId="0" applyFont="1" applyAlignment="1" applyProtection="1">
      <alignment horizontal="left" vertical="center"/>
      <protection locked="0"/>
    </xf>
    <xf numFmtId="0" fontId="7" fillId="0" borderId="0" xfId="0" applyFont="1">
      <alignment vertical="center"/>
    </xf>
    <xf numFmtId="0" fontId="4" fillId="0" borderId="0" xfId="0" applyFont="1">
      <alignment vertical="center"/>
    </xf>
    <xf numFmtId="0" fontId="4" fillId="0" borderId="0" xfId="0" applyFont="1" applyAlignment="1">
      <alignment horizontal="right" vertical="center"/>
    </xf>
    <xf numFmtId="38" fontId="5" fillId="0" borderId="0" xfId="1" applyFont="1" applyFill="1" applyBorder="1" applyAlignment="1" applyProtection="1">
      <alignment vertical="center"/>
    </xf>
    <xf numFmtId="38" fontId="5" fillId="0" borderId="0" xfId="1" applyFont="1" applyFill="1" applyBorder="1" applyAlignment="1" applyProtection="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76" fontId="5" fillId="0" borderId="0" xfId="0" applyNumberFormat="1" applyFont="1">
      <alignment vertical="center"/>
    </xf>
    <xf numFmtId="0" fontId="5" fillId="0" borderId="0" xfId="0" applyFont="1" applyAlignment="1">
      <alignment horizontal="right" vertical="center"/>
    </xf>
    <xf numFmtId="0" fontId="6" fillId="0" borderId="0" xfId="0" applyFont="1" applyAlignment="1">
      <alignment horizontal="left" vertical="center"/>
    </xf>
    <xf numFmtId="176" fontId="5" fillId="3" borderId="1" xfId="0" applyNumberFormat="1" applyFont="1" applyFill="1" applyBorder="1" applyAlignment="1">
      <alignment horizontal="center" vertical="center"/>
    </xf>
    <xf numFmtId="38" fontId="5" fillId="0" borderId="1" xfId="1" applyFont="1" applyFill="1" applyBorder="1" applyAlignment="1" applyProtection="1">
      <alignment horizontal="right" vertical="center"/>
    </xf>
    <xf numFmtId="38" fontId="5" fillId="0" borderId="1" xfId="1" applyFont="1" applyFill="1" applyBorder="1" applyAlignment="1" applyProtection="1">
      <alignment horizontal="right" vertical="center" wrapText="1"/>
    </xf>
    <xf numFmtId="0" fontId="4" fillId="4" borderId="1" xfId="0" applyFont="1" applyFill="1" applyBorder="1" applyAlignment="1" applyProtection="1">
      <alignment horizontal="left" vertical="center"/>
      <protection locked="0"/>
    </xf>
    <xf numFmtId="38" fontId="4" fillId="4" borderId="1" xfId="1" applyFont="1" applyFill="1" applyBorder="1" applyProtection="1">
      <alignment vertical="center"/>
      <protection locked="0"/>
    </xf>
    <xf numFmtId="0" fontId="4" fillId="4" borderId="1" xfId="0" applyFont="1" applyFill="1" applyBorder="1" applyAlignment="1" applyProtection="1">
      <alignment horizontal="center" vertical="center"/>
      <protection locked="0"/>
    </xf>
    <xf numFmtId="0" fontId="4" fillId="0" borderId="0" xfId="0" applyFont="1" applyAlignment="1">
      <alignment horizontal="center" vertical="center"/>
    </xf>
    <xf numFmtId="38" fontId="5" fillId="5" borderId="1" xfId="1" applyFont="1" applyFill="1" applyBorder="1" applyAlignment="1" applyProtection="1">
      <alignment horizontal="left" vertical="center" wrapText="1"/>
      <protection locked="0"/>
    </xf>
    <xf numFmtId="38" fontId="5" fillId="4" borderId="1" xfId="1" applyFont="1" applyFill="1" applyBorder="1" applyAlignment="1" applyProtection="1">
      <alignment horizontal="right" vertical="center" shrinkToFit="1"/>
      <protection locked="0"/>
    </xf>
    <xf numFmtId="38" fontId="5" fillId="5" borderId="1" xfId="1" applyFont="1" applyFill="1" applyBorder="1" applyAlignment="1" applyProtection="1">
      <alignment horizontal="left" vertical="center"/>
      <protection locked="0"/>
    </xf>
    <xf numFmtId="38" fontId="5" fillId="5" borderId="1" xfId="1" applyFont="1" applyFill="1" applyBorder="1" applyAlignment="1" applyProtection="1">
      <alignment vertical="top" wrapText="1"/>
      <protection locked="0"/>
    </xf>
    <xf numFmtId="0" fontId="4" fillId="3" borderId="2" xfId="0" applyFont="1" applyFill="1" applyBorder="1">
      <alignment vertical="center"/>
    </xf>
    <xf numFmtId="0" fontId="6" fillId="3" borderId="3" xfId="0" applyFont="1" applyFill="1" applyBorder="1" applyAlignment="1">
      <alignment horizontal="left" vertical="center"/>
    </xf>
    <xf numFmtId="177" fontId="5" fillId="3" borderId="1" xfId="0" applyNumberFormat="1" applyFont="1" applyFill="1" applyBorder="1" applyAlignment="1">
      <alignment horizontal="center" vertical="center"/>
    </xf>
    <xf numFmtId="0" fontId="7" fillId="0" borderId="0" xfId="0" applyFont="1" applyAlignment="1">
      <alignment vertical="top"/>
    </xf>
    <xf numFmtId="0" fontId="6" fillId="3" borderId="2" xfId="0" applyFont="1" applyFill="1" applyBorder="1" applyAlignment="1">
      <alignment horizontal="left" vertical="center"/>
    </xf>
    <xf numFmtId="0" fontId="8" fillId="0" borderId="0" xfId="0" applyFont="1">
      <alignment vertical="center"/>
    </xf>
    <xf numFmtId="38" fontId="5" fillId="3" borderId="1" xfId="1" applyFont="1" applyFill="1" applyBorder="1" applyAlignment="1" applyProtection="1">
      <alignment horizontal="center" vertical="top" wrapText="1"/>
    </xf>
    <xf numFmtId="0" fontId="6" fillId="0" borderId="0" xfId="0" applyFont="1" applyAlignment="1">
      <alignment horizontal="center" vertical="center"/>
    </xf>
    <xf numFmtId="0" fontId="5" fillId="5" borderId="1" xfId="1" applyNumberFormat="1" applyFont="1" applyFill="1" applyBorder="1" applyAlignment="1" applyProtection="1">
      <alignment vertical="center" shrinkToFit="1"/>
      <protection locked="0"/>
    </xf>
    <xf numFmtId="0" fontId="5" fillId="4" borderId="1" xfId="1" applyNumberFormat="1" applyFont="1" applyFill="1" applyBorder="1" applyAlignment="1" applyProtection="1">
      <alignment horizontal="justify" vertical="center" shrinkToFit="1"/>
      <protection locked="0"/>
    </xf>
    <xf numFmtId="0" fontId="5" fillId="4" borderId="1" xfId="1" applyNumberFormat="1" applyFont="1" applyFill="1" applyBorder="1" applyAlignment="1" applyProtection="1">
      <alignment horizontal="left" vertical="center" shrinkToFit="1"/>
      <protection locked="0"/>
    </xf>
    <xf numFmtId="179" fontId="5" fillId="0" borderId="1" xfId="2" applyNumberFormat="1" applyFont="1" applyFill="1" applyBorder="1" applyAlignment="1" applyProtection="1">
      <alignment vertical="center"/>
    </xf>
    <xf numFmtId="38" fontId="9" fillId="0" borderId="1" xfId="1" applyFont="1" applyFill="1" applyBorder="1" applyAlignment="1" applyProtection="1">
      <alignment horizontal="center" vertical="center"/>
    </xf>
    <xf numFmtId="0" fontId="9" fillId="0" borderId="1" xfId="0" applyFont="1" applyBorder="1" applyAlignment="1">
      <alignment horizontal="center" vertical="center"/>
    </xf>
    <xf numFmtId="38" fontId="5" fillId="4" borderId="1" xfId="1" applyFont="1" applyFill="1" applyBorder="1" applyAlignment="1" applyProtection="1">
      <alignment horizontal="right" vertical="center"/>
      <protection locked="0"/>
    </xf>
    <xf numFmtId="38" fontId="5" fillId="4" borderId="1" xfId="1" applyFont="1" applyFill="1" applyBorder="1" applyAlignment="1" applyProtection="1">
      <alignment horizontal="right" vertical="center" wrapText="1"/>
      <protection locked="0"/>
    </xf>
    <xf numFmtId="38" fontId="4" fillId="0" borderId="1" xfId="0" applyNumberFormat="1" applyFont="1" applyBorder="1">
      <alignment vertical="center"/>
    </xf>
    <xf numFmtId="0" fontId="10" fillId="0" borderId="0" xfId="0" applyFont="1">
      <alignment vertical="center"/>
    </xf>
    <xf numFmtId="0" fontId="8" fillId="0" borderId="0" xfId="0" applyFont="1" applyAlignment="1">
      <alignment vertical="top"/>
    </xf>
    <xf numFmtId="0" fontId="8" fillId="6" borderId="0" xfId="0" applyFont="1" applyFill="1">
      <alignment vertical="center"/>
    </xf>
    <xf numFmtId="38" fontId="4" fillId="0" borderId="0" xfId="0" applyNumberFormat="1" applyFont="1">
      <alignment vertical="center"/>
    </xf>
    <xf numFmtId="38" fontId="4" fillId="0" borderId="0" xfId="0" applyNumberFormat="1" applyFont="1" applyAlignment="1">
      <alignment horizontal="right" vertical="center"/>
    </xf>
    <xf numFmtId="0" fontId="11" fillId="0" borderId="0" xfId="0" applyFont="1">
      <alignment vertical="center"/>
    </xf>
    <xf numFmtId="0" fontId="5" fillId="3" borderId="3" xfId="0" applyFont="1" applyFill="1" applyBorder="1" applyAlignment="1">
      <alignment horizontal="left" vertical="center" wrapText="1" indent="1"/>
    </xf>
    <xf numFmtId="0" fontId="4" fillId="3" borderId="3" xfId="0" applyFont="1" applyFill="1" applyBorder="1" applyAlignment="1">
      <alignment horizontal="left" vertical="center" indent="2"/>
    </xf>
    <xf numFmtId="0" fontId="4" fillId="3" borderId="1" xfId="0" applyFont="1" applyFill="1" applyBorder="1" applyAlignment="1">
      <alignment horizontal="left" vertical="center"/>
    </xf>
    <xf numFmtId="0" fontId="4" fillId="3" borderId="2" xfId="0" applyFont="1" applyFill="1" applyBorder="1" applyAlignment="1">
      <alignment horizontal="left" vertical="center" indent="2"/>
    </xf>
    <xf numFmtId="38" fontId="7" fillId="0" borderId="1" xfId="0" applyNumberFormat="1" applyFont="1" applyBorder="1">
      <alignment vertical="center"/>
    </xf>
    <xf numFmtId="0" fontId="4" fillId="3" borderId="1" xfId="0" applyFont="1" applyFill="1" applyBorder="1">
      <alignment vertical="center"/>
    </xf>
    <xf numFmtId="0" fontId="4" fillId="3" borderId="12" xfId="0" applyFont="1" applyFill="1" applyBorder="1">
      <alignment vertical="center"/>
    </xf>
    <xf numFmtId="38" fontId="4" fillId="0" borderId="1" xfId="1" applyFont="1" applyBorder="1">
      <alignment vertical="center"/>
    </xf>
    <xf numFmtId="38" fontId="11" fillId="0" borderId="1" xfId="1" applyFont="1" applyFill="1" applyBorder="1">
      <alignment vertical="center"/>
    </xf>
    <xf numFmtId="0" fontId="4" fillId="0" borderId="14" xfId="0" applyFont="1" applyBorder="1">
      <alignment vertical="center"/>
    </xf>
    <xf numFmtId="179" fontId="5" fillId="0" borderId="2" xfId="2" applyNumberFormat="1" applyFont="1" applyFill="1" applyBorder="1" applyAlignment="1" applyProtection="1">
      <alignment vertical="center"/>
    </xf>
    <xf numFmtId="38" fontId="9" fillId="0" borderId="2" xfId="1" applyFont="1" applyFill="1" applyBorder="1" applyAlignment="1" applyProtection="1">
      <alignment horizontal="center" vertical="center"/>
    </xf>
    <xf numFmtId="0" fontId="5" fillId="3" borderId="12" xfId="1" applyNumberFormat="1" applyFont="1" applyFill="1" applyBorder="1" applyAlignment="1" applyProtection="1">
      <alignment horizontal="center" vertical="top"/>
    </xf>
    <xf numFmtId="0" fontId="5" fillId="3" borderId="2" xfId="1" applyNumberFormat="1" applyFont="1" applyFill="1" applyBorder="1" applyAlignment="1" applyProtection="1">
      <alignment horizontal="center" vertical="top"/>
    </xf>
    <xf numFmtId="38" fontId="5" fillId="3" borderId="12" xfId="1" applyFont="1" applyFill="1" applyBorder="1" applyAlignment="1" applyProtection="1">
      <alignment horizontal="center" vertical="top"/>
    </xf>
    <xf numFmtId="0" fontId="5" fillId="3" borderId="2" xfId="1" applyNumberFormat="1" applyFont="1" applyFill="1" applyBorder="1" applyAlignment="1" applyProtection="1">
      <alignment vertical="top"/>
    </xf>
    <xf numFmtId="38" fontId="5" fillId="3" borderId="2" xfId="1" applyFont="1" applyFill="1" applyBorder="1" applyAlignment="1" applyProtection="1">
      <alignment vertical="top"/>
    </xf>
    <xf numFmtId="38" fontId="5" fillId="3" borderId="2" xfId="1" applyFont="1" applyFill="1" applyBorder="1" applyAlignment="1" applyProtection="1">
      <alignment vertical="top" wrapText="1"/>
    </xf>
    <xf numFmtId="0" fontId="5" fillId="3" borderId="3" xfId="0" applyFont="1" applyFill="1" applyBorder="1">
      <alignment vertical="center"/>
    </xf>
    <xf numFmtId="0" fontId="7" fillId="0" borderId="0" xfId="0" applyFont="1" applyAlignment="1"/>
    <xf numFmtId="0" fontId="5" fillId="0" borderId="0" xfId="0" applyFont="1" applyAlignment="1">
      <alignment horizontal="right"/>
    </xf>
    <xf numFmtId="0" fontId="5" fillId="3" borderId="2" xfId="0" applyFont="1" applyFill="1" applyBorder="1">
      <alignment vertical="center"/>
    </xf>
    <xf numFmtId="0" fontId="5" fillId="5" borderId="1" xfId="1" applyNumberFormat="1" applyFont="1" applyFill="1" applyBorder="1" applyAlignment="1" applyProtection="1">
      <alignment horizontal="left" vertical="center" shrinkToFit="1"/>
      <protection locked="0"/>
    </xf>
    <xf numFmtId="38" fontId="5" fillId="0" borderId="1" xfId="1" applyFont="1" applyFill="1" applyBorder="1" applyAlignment="1" applyProtection="1">
      <alignment horizontal="right" vertical="center" shrinkToFit="1"/>
    </xf>
    <xf numFmtId="180" fontId="5" fillId="0" borderId="0" xfId="0" applyNumberFormat="1" applyFont="1">
      <alignment vertical="center"/>
    </xf>
    <xf numFmtId="180" fontId="5" fillId="3" borderId="2" xfId="1" applyNumberFormat="1" applyFont="1" applyFill="1" applyBorder="1" applyAlignment="1" applyProtection="1">
      <alignment horizontal="center" vertical="top"/>
    </xf>
    <xf numFmtId="180" fontId="5" fillId="5" borderId="1" xfId="2" applyNumberFormat="1" applyFont="1" applyFill="1" applyBorder="1" applyAlignment="1" applyProtection="1">
      <alignment vertical="center" shrinkToFit="1"/>
      <protection locked="0"/>
    </xf>
    <xf numFmtId="180" fontId="5" fillId="5" borderId="1" xfId="2" applyNumberFormat="1" applyFont="1" applyFill="1" applyBorder="1" applyAlignment="1" applyProtection="1">
      <alignment horizontal="right" vertical="center" shrinkToFit="1"/>
      <protection locked="0"/>
    </xf>
    <xf numFmtId="180" fontId="5" fillId="5" borderId="1" xfId="1" applyNumberFormat="1" applyFont="1" applyFill="1" applyBorder="1" applyAlignment="1" applyProtection="1">
      <alignment vertical="center" shrinkToFit="1"/>
      <protection locked="0"/>
    </xf>
    <xf numFmtId="180" fontId="5" fillId="5" borderId="1" xfId="1" applyNumberFormat="1" applyFont="1" applyFill="1" applyBorder="1" applyAlignment="1" applyProtection="1">
      <alignment horizontal="right" vertical="center" shrinkToFit="1"/>
      <protection locked="0"/>
    </xf>
    <xf numFmtId="180" fontId="4" fillId="0" borderId="0" xfId="0" applyNumberFormat="1" applyFont="1" applyProtection="1">
      <alignment vertical="center"/>
      <protection locked="0"/>
    </xf>
    <xf numFmtId="180" fontId="5" fillId="0" borderId="0" xfId="0" applyNumberFormat="1" applyFont="1" applyAlignment="1">
      <alignment horizontal="right" vertical="center"/>
    </xf>
    <xf numFmtId="0" fontId="5" fillId="0" borderId="0" xfId="1" applyNumberFormat="1" applyFont="1" applyFill="1" applyBorder="1" applyAlignment="1" applyProtection="1">
      <alignment vertical="center"/>
    </xf>
    <xf numFmtId="0" fontId="5" fillId="4" borderId="0" xfId="0" applyFont="1" applyFill="1" applyProtection="1">
      <alignment vertical="center"/>
      <protection locked="0"/>
    </xf>
    <xf numFmtId="0" fontId="5" fillId="3" borderId="14" xfId="0" applyFont="1" applyFill="1" applyBorder="1" applyAlignment="1">
      <alignment horizontal="left" vertical="center"/>
    </xf>
    <xf numFmtId="38" fontId="4" fillId="4" borderId="1" xfId="1" applyFont="1" applyFill="1" applyBorder="1" applyAlignment="1" applyProtection="1">
      <alignment horizontal="right" vertical="center"/>
      <protection locked="0"/>
    </xf>
    <xf numFmtId="0" fontId="5" fillId="3" borderId="1" xfId="0" applyFont="1" applyFill="1" applyBorder="1" applyAlignment="1">
      <alignment horizontal="left" vertical="center"/>
    </xf>
    <xf numFmtId="0" fontId="5"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top"/>
    </xf>
    <xf numFmtId="0" fontId="7" fillId="0" borderId="0" xfId="0" applyFont="1" applyAlignment="1">
      <alignment horizontal="left" vertical="center"/>
    </xf>
    <xf numFmtId="0" fontId="5" fillId="3" borderId="12" xfId="0" applyFont="1" applyFill="1" applyBorder="1" applyAlignment="1">
      <alignment horizontal="center" vertical="center" wrapText="1"/>
    </xf>
    <xf numFmtId="0" fontId="5" fillId="3" borderId="2" xfId="0" applyFont="1" applyFill="1" applyBorder="1" applyAlignment="1">
      <alignment horizontal="center" vertical="center" wrapText="1"/>
    </xf>
    <xf numFmtId="179" fontId="5" fillId="2" borderId="1" xfId="2" applyNumberFormat="1" applyFont="1" applyFill="1" applyBorder="1" applyAlignment="1" applyProtection="1">
      <alignment horizontal="right" vertical="center" wrapText="1"/>
    </xf>
    <xf numFmtId="38" fontId="5" fillId="2" borderId="1" xfId="0" applyNumberFormat="1" applyFont="1" applyFill="1" applyBorder="1" applyAlignment="1">
      <alignment horizontal="center" vertical="center" wrapText="1"/>
    </xf>
    <xf numFmtId="0" fontId="4" fillId="0" borderId="0" xfId="0" applyFont="1" applyAlignment="1">
      <alignment horizontal="left" vertical="center" wrapText="1"/>
    </xf>
    <xf numFmtId="38" fontId="5" fillId="2" borderId="0" xfId="0" applyNumberFormat="1" applyFont="1" applyFill="1" applyAlignment="1">
      <alignment horizontal="right" vertical="center" wrapText="1"/>
    </xf>
    <xf numFmtId="179" fontId="5" fillId="2" borderId="0" xfId="2" applyNumberFormat="1" applyFont="1" applyFill="1" applyBorder="1" applyAlignment="1" applyProtection="1">
      <alignment horizontal="right" vertical="center" wrapText="1"/>
    </xf>
    <xf numFmtId="38" fontId="5" fillId="2" borderId="0" xfId="0" applyNumberFormat="1" applyFont="1" applyFill="1" applyAlignment="1">
      <alignment horizontal="center" vertical="center" wrapText="1"/>
    </xf>
    <xf numFmtId="0" fontId="5" fillId="3" borderId="4" xfId="0" applyFont="1" applyFill="1" applyBorder="1" applyAlignment="1">
      <alignment horizontal="center" vertical="center" wrapText="1"/>
    </xf>
    <xf numFmtId="0" fontId="5" fillId="3" borderId="7" xfId="0" applyFont="1" applyFill="1" applyBorder="1" applyAlignment="1">
      <alignment horizontal="center" vertical="center" wrapText="1"/>
    </xf>
    <xf numFmtId="38" fontId="12" fillId="2" borderId="0" xfId="0" applyNumberFormat="1" applyFont="1" applyFill="1" applyAlignment="1">
      <alignment horizontal="right" vertical="center" wrapText="1"/>
    </xf>
    <xf numFmtId="0" fontId="4" fillId="0" borderId="0" xfId="0" applyFont="1" applyAlignment="1">
      <alignment vertical="center" wrapText="1"/>
    </xf>
    <xf numFmtId="0" fontId="4" fillId="3" borderId="1" xfId="0" applyFont="1" applyFill="1" applyBorder="1" applyAlignment="1">
      <alignment horizontal="center" vertical="top" wrapText="1"/>
    </xf>
    <xf numFmtId="0" fontId="4" fillId="5" borderId="7" xfId="0" applyFont="1" applyFill="1" applyBorder="1" applyAlignment="1" applyProtection="1">
      <alignment horizontal="left" vertical="center" wrapText="1"/>
      <protection locked="0"/>
    </xf>
    <xf numFmtId="0" fontId="4" fillId="5" borderId="9" xfId="0" applyFont="1" applyFill="1" applyBorder="1" applyAlignment="1" applyProtection="1">
      <alignment horizontal="left" vertical="center" wrapText="1"/>
      <protection locked="0"/>
    </xf>
    <xf numFmtId="177" fontId="5" fillId="3" borderId="1" xfId="1" applyNumberFormat="1" applyFont="1" applyFill="1" applyBorder="1" applyAlignment="1" applyProtection="1">
      <alignment horizontal="center" vertical="top" wrapText="1"/>
    </xf>
    <xf numFmtId="177" fontId="5" fillId="3" borderId="4" xfId="0" applyNumberFormat="1" applyFont="1" applyFill="1" applyBorder="1" applyAlignment="1">
      <alignment horizontal="center" vertical="center" wrapText="1"/>
    </xf>
    <xf numFmtId="177" fontId="5" fillId="3" borderId="15" xfId="0" applyNumberFormat="1" applyFont="1" applyFill="1" applyBorder="1" applyAlignment="1">
      <alignment horizontal="center" vertical="center" wrapText="1"/>
    </xf>
    <xf numFmtId="179" fontId="5" fillId="0" borderId="7" xfId="2" applyNumberFormat="1" applyFont="1" applyBorder="1" applyAlignment="1" applyProtection="1">
      <alignment horizontal="left" vertical="center"/>
    </xf>
    <xf numFmtId="179" fontId="5" fillId="0" borderId="1" xfId="2" applyNumberFormat="1" applyFont="1" applyBorder="1" applyAlignment="1" applyProtection="1">
      <alignment horizontal="left" vertical="center"/>
    </xf>
    <xf numFmtId="178" fontId="5" fillId="4" borderId="7" xfId="0" applyNumberFormat="1" applyFont="1" applyFill="1" applyBorder="1" applyAlignment="1" applyProtection="1">
      <alignment horizontal="left" vertical="center"/>
      <protection locked="0"/>
    </xf>
    <xf numFmtId="178" fontId="5" fillId="4" borderId="9" xfId="0" applyNumberFormat="1" applyFont="1" applyFill="1" applyBorder="1" applyAlignment="1" applyProtection="1">
      <alignment horizontal="left" vertical="center"/>
      <protection locked="0"/>
    </xf>
    <xf numFmtId="0" fontId="8" fillId="0" borderId="0" xfId="0" applyFont="1" applyAlignment="1">
      <alignment horizontal="right" vertical="center" wrapText="1"/>
    </xf>
    <xf numFmtId="0" fontId="5" fillId="4" borderId="1" xfId="0" applyFont="1" applyFill="1" applyBorder="1" applyAlignment="1">
      <alignment horizontal="left" vertical="center"/>
    </xf>
    <xf numFmtId="0" fontId="5" fillId="0" borderId="10" xfId="0" applyFont="1" applyBorder="1" applyAlignment="1">
      <alignment horizontal="center" vertical="center"/>
    </xf>
    <xf numFmtId="0" fontId="5" fillId="0" borderId="1" xfId="0" applyFont="1" applyBorder="1" applyAlignment="1">
      <alignment horizontal="left" vertical="center"/>
    </xf>
    <xf numFmtId="0" fontId="4" fillId="3" borderId="7" xfId="0" applyFont="1" applyFill="1" applyBorder="1">
      <alignment vertical="center"/>
    </xf>
    <xf numFmtId="0" fontId="4" fillId="3" borderId="8" xfId="0" applyFont="1" applyFill="1" applyBorder="1">
      <alignment vertical="center"/>
    </xf>
    <xf numFmtId="0" fontId="4" fillId="3" borderId="9" xfId="0" applyFont="1" applyFill="1" applyBorder="1">
      <alignment vertical="center"/>
    </xf>
    <xf numFmtId="0" fontId="5" fillId="3" borderId="4" xfId="0" applyFont="1" applyFill="1" applyBorder="1">
      <alignment vertical="center"/>
    </xf>
    <xf numFmtId="0" fontId="5" fillId="3" borderId="5" xfId="0" applyFont="1" applyFill="1" applyBorder="1">
      <alignment vertical="center"/>
    </xf>
    <xf numFmtId="0" fontId="5" fillId="3" borderId="6" xfId="0" applyFont="1" applyFill="1" applyBorder="1">
      <alignment vertical="center"/>
    </xf>
    <xf numFmtId="0" fontId="4" fillId="3" borderId="12" xfId="0" applyFont="1" applyFill="1" applyBorder="1" applyAlignment="1">
      <alignment horizontal="left" vertical="center"/>
    </xf>
    <xf numFmtId="0" fontId="4" fillId="3" borderId="1" xfId="0" applyFont="1" applyFill="1" applyBorder="1" applyAlignment="1">
      <alignment horizontal="left" vertical="center"/>
    </xf>
    <xf numFmtId="38"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left" vertical="center"/>
    </xf>
    <xf numFmtId="0" fontId="4" fillId="7" borderId="1" xfId="0" applyFont="1" applyFill="1" applyBorder="1" applyAlignment="1">
      <alignment horizontal="center" vertical="center"/>
    </xf>
    <xf numFmtId="0" fontId="5" fillId="3" borderId="1" xfId="0" applyFont="1" applyFill="1" applyBorder="1" applyAlignment="1">
      <alignment horizontal="center" vertical="center" wrapText="1"/>
    </xf>
    <xf numFmtId="38" fontId="5" fillId="3" borderId="1" xfId="1" applyFont="1" applyFill="1" applyBorder="1" applyAlignment="1" applyProtection="1">
      <alignment horizontal="center" vertical="center" wrapText="1"/>
    </xf>
    <xf numFmtId="0" fontId="4" fillId="7" borderId="1" xfId="0" applyFont="1" applyFill="1" applyBorder="1" applyAlignment="1">
      <alignment horizontal="center"/>
    </xf>
    <xf numFmtId="38" fontId="5" fillId="0" borderId="7" xfId="1" applyFont="1" applyFill="1" applyBorder="1" applyAlignment="1" applyProtection="1">
      <alignment horizontal="right" vertical="center"/>
    </xf>
    <xf numFmtId="38" fontId="5" fillId="0" borderId="9" xfId="1" applyFont="1" applyFill="1" applyBorder="1" applyAlignment="1" applyProtection="1">
      <alignment horizontal="right" vertical="center"/>
    </xf>
    <xf numFmtId="0" fontId="5" fillId="4" borderId="7" xfId="0" applyFont="1" applyFill="1" applyBorder="1" applyAlignment="1" applyProtection="1">
      <alignment horizontal="left" vertical="center"/>
      <protection locked="0"/>
    </xf>
    <xf numFmtId="0" fontId="5" fillId="4" borderId="9" xfId="0" applyFont="1" applyFill="1" applyBorder="1" applyAlignment="1" applyProtection="1">
      <alignment horizontal="left" vertical="center"/>
      <protection locked="0"/>
    </xf>
    <xf numFmtId="0" fontId="5" fillId="4" borderId="7" xfId="0" applyFont="1" applyFill="1" applyBorder="1" applyProtection="1">
      <alignment vertical="center"/>
      <protection locked="0"/>
    </xf>
    <xf numFmtId="0" fontId="5" fillId="4" borderId="9" xfId="0" applyFont="1" applyFill="1" applyBorder="1" applyProtection="1">
      <alignment vertical="center"/>
      <protection locked="0"/>
    </xf>
    <xf numFmtId="38" fontId="5" fillId="0" borderId="7" xfId="1" applyFont="1" applyFill="1" applyBorder="1" applyAlignment="1" applyProtection="1">
      <alignment horizontal="right" vertical="center" wrapText="1"/>
    </xf>
    <xf numFmtId="38" fontId="5" fillId="0" borderId="9" xfId="1" applyFont="1" applyFill="1" applyBorder="1" applyAlignment="1" applyProtection="1">
      <alignment horizontal="right" vertical="center" wrapText="1"/>
    </xf>
    <xf numFmtId="177" fontId="5" fillId="3" borderId="1" xfId="0" applyNumberFormat="1" applyFont="1" applyFill="1" applyBorder="1" applyAlignment="1">
      <alignment horizontal="center" vertical="center"/>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vertical="center"/>
    </xf>
    <xf numFmtId="0" fontId="5" fillId="3" borderId="1" xfId="0" applyFont="1" applyFill="1" applyBorder="1" applyAlignment="1">
      <alignment horizontal="left"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3" borderId="9" xfId="0" applyFont="1" applyFill="1" applyBorder="1" applyAlignment="1">
      <alignment horizontal="left" vertical="center"/>
    </xf>
    <xf numFmtId="0" fontId="5" fillId="3" borderId="1" xfId="0" applyFont="1" applyFill="1" applyBorder="1" applyAlignment="1">
      <alignment horizontal="center" vertical="center"/>
    </xf>
    <xf numFmtId="0" fontId="4" fillId="3" borderId="4" xfId="0" applyFont="1" applyFill="1" applyBorder="1" applyAlignment="1">
      <alignment horizontal="left" vertical="center"/>
    </xf>
    <xf numFmtId="0" fontId="5" fillId="3" borderId="12" xfId="0" applyFont="1" applyFill="1" applyBorder="1" applyAlignment="1">
      <alignment horizontal="left" vertical="center"/>
    </xf>
    <xf numFmtId="38" fontId="5" fillId="3" borderId="12" xfId="1" applyFont="1" applyFill="1" applyBorder="1" applyAlignment="1" applyProtection="1">
      <alignment horizontal="center" vertical="center" wrapText="1"/>
    </xf>
    <xf numFmtId="38" fontId="5" fillId="3" borderId="2" xfId="1" applyFont="1" applyFill="1" applyBorder="1" applyAlignment="1" applyProtection="1">
      <alignment horizontal="center" vertical="center" wrapText="1"/>
    </xf>
    <xf numFmtId="0" fontId="4" fillId="5" borderId="7" xfId="0" applyFont="1" applyFill="1" applyBorder="1" applyAlignment="1" applyProtection="1">
      <alignment horizontal="left" vertical="center" wrapText="1"/>
      <protection locked="0"/>
    </xf>
    <xf numFmtId="0" fontId="4" fillId="5" borderId="9" xfId="0" applyFont="1" applyFill="1" applyBorder="1" applyAlignment="1" applyProtection="1">
      <alignment horizontal="left" vertical="center" wrapText="1"/>
      <protection locked="0"/>
    </xf>
    <xf numFmtId="177" fontId="5" fillId="3" borderId="12" xfId="0" applyNumberFormat="1" applyFont="1" applyFill="1" applyBorder="1" applyAlignment="1">
      <alignment horizontal="center" vertical="center" wrapText="1" shrinkToFit="1"/>
    </xf>
    <xf numFmtId="177" fontId="5" fillId="3" borderId="2" xfId="0" applyNumberFormat="1" applyFont="1" applyFill="1" applyBorder="1" applyAlignment="1">
      <alignment horizontal="center" vertical="center" shrinkToFi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177" fontId="5" fillId="3" borderId="4" xfId="0" applyNumberFormat="1" applyFont="1" applyFill="1" applyBorder="1" applyAlignment="1">
      <alignment horizontal="center" vertical="center" wrapText="1" shrinkToFit="1"/>
    </xf>
    <xf numFmtId="177" fontId="5" fillId="3" borderId="5" xfId="0" applyNumberFormat="1" applyFont="1" applyFill="1" applyBorder="1" applyAlignment="1">
      <alignment horizontal="center" vertical="center" wrapText="1" shrinkToFit="1"/>
    </xf>
    <xf numFmtId="177" fontId="5" fillId="3" borderId="6" xfId="0" applyNumberFormat="1" applyFont="1" applyFill="1" applyBorder="1" applyAlignment="1">
      <alignment horizontal="center" vertical="center" wrapText="1" shrinkToFit="1"/>
    </xf>
    <xf numFmtId="177" fontId="5" fillId="3" borderId="11" xfId="0" applyNumberFormat="1" applyFont="1" applyFill="1" applyBorder="1" applyAlignment="1">
      <alignment horizontal="center" vertical="center" wrapText="1" shrinkToFit="1"/>
    </xf>
    <xf numFmtId="177" fontId="5" fillId="3" borderId="10" xfId="0" applyNumberFormat="1" applyFont="1" applyFill="1" applyBorder="1" applyAlignment="1">
      <alignment horizontal="center" vertical="center" wrapText="1" shrinkToFit="1"/>
    </xf>
    <xf numFmtId="177" fontId="5" fillId="3" borderId="13" xfId="0" applyNumberFormat="1" applyFont="1" applyFill="1" applyBorder="1" applyAlignment="1">
      <alignment horizontal="center" vertical="center" wrapText="1" shrinkToFit="1"/>
    </xf>
    <xf numFmtId="38" fontId="5" fillId="2" borderId="7" xfId="0" applyNumberFormat="1" applyFont="1" applyFill="1" applyBorder="1" applyAlignment="1">
      <alignment horizontal="right" vertical="center" wrapText="1"/>
    </xf>
    <xf numFmtId="38" fontId="5" fillId="2" borderId="8" xfId="0" applyNumberFormat="1" applyFont="1" applyFill="1" applyBorder="1" applyAlignment="1">
      <alignment horizontal="right" vertical="center" wrapText="1"/>
    </xf>
    <xf numFmtId="38" fontId="5" fillId="2" borderId="9" xfId="0" applyNumberFormat="1" applyFont="1" applyFill="1" applyBorder="1" applyAlignment="1">
      <alignment horizontal="right" vertical="center" wrapText="1"/>
    </xf>
    <xf numFmtId="0" fontId="4" fillId="3" borderId="7" xfId="0" applyFont="1" applyFill="1" applyBorder="1" applyAlignment="1">
      <alignment horizontal="center" vertical="top" wrapText="1"/>
    </xf>
    <xf numFmtId="0" fontId="4" fillId="3" borderId="9" xfId="0" applyFont="1" applyFill="1" applyBorder="1" applyAlignment="1">
      <alignment horizontal="center" vertical="top" wrapText="1"/>
    </xf>
    <xf numFmtId="38" fontId="5" fillId="3" borderId="4" xfId="1" applyFont="1" applyFill="1" applyBorder="1" applyAlignment="1" applyProtection="1">
      <alignment horizontal="center" vertical="top" wrapText="1"/>
    </xf>
    <xf numFmtId="38" fontId="5" fillId="3" borderId="6" xfId="1" applyFont="1" applyFill="1" applyBorder="1" applyAlignment="1" applyProtection="1">
      <alignment horizontal="center" vertical="top" wrapText="1"/>
    </xf>
    <xf numFmtId="38" fontId="5" fillId="3" borderId="11" xfId="1" applyFont="1" applyFill="1" applyBorder="1" applyAlignment="1" applyProtection="1">
      <alignment horizontal="center" vertical="top" wrapText="1"/>
    </xf>
    <xf numFmtId="38" fontId="5" fillId="3" borderId="13" xfId="1" applyFont="1" applyFill="1" applyBorder="1" applyAlignment="1" applyProtection="1">
      <alignment horizontal="center" vertical="top" wrapText="1"/>
    </xf>
    <xf numFmtId="0" fontId="5" fillId="3" borderId="7" xfId="1" applyNumberFormat="1" applyFont="1" applyFill="1" applyBorder="1" applyAlignment="1" applyProtection="1">
      <alignment horizontal="center" vertical="top"/>
    </xf>
    <xf numFmtId="0" fontId="5" fillId="3" borderId="8" xfId="1" applyNumberFormat="1" applyFont="1" applyFill="1" applyBorder="1" applyAlignment="1" applyProtection="1">
      <alignment horizontal="center" vertical="top"/>
    </xf>
    <xf numFmtId="0" fontId="5" fillId="3" borderId="9" xfId="1" applyNumberFormat="1" applyFont="1" applyFill="1" applyBorder="1" applyAlignment="1" applyProtection="1">
      <alignment horizontal="center" vertical="top"/>
    </xf>
    <xf numFmtId="38" fontId="5" fillId="3" borderId="1" xfId="1" applyFont="1" applyFill="1" applyBorder="1" applyAlignment="1" applyProtection="1">
      <alignment horizontal="center" vertical="top"/>
    </xf>
    <xf numFmtId="0" fontId="5" fillId="3" borderId="12" xfId="1" applyNumberFormat="1" applyFont="1" applyFill="1" applyBorder="1" applyAlignment="1" applyProtection="1">
      <alignment horizontal="center" vertical="top"/>
    </xf>
    <xf numFmtId="0" fontId="5" fillId="3" borderId="3" xfId="1" applyNumberFormat="1" applyFont="1" applyFill="1" applyBorder="1" applyAlignment="1" applyProtection="1">
      <alignment horizontal="center" vertical="top"/>
    </xf>
    <xf numFmtId="38" fontId="5" fillId="3" borderId="12" xfId="1" applyFont="1" applyFill="1" applyBorder="1" applyAlignment="1" applyProtection="1">
      <alignment horizontal="center" vertical="top" wrapText="1"/>
    </xf>
    <xf numFmtId="38" fontId="5" fillId="3" borderId="3" xfId="1" applyFont="1" applyFill="1" applyBorder="1" applyAlignment="1" applyProtection="1">
      <alignment horizontal="center" vertical="top" wrapText="1"/>
    </xf>
    <xf numFmtId="38" fontId="5" fillId="3" borderId="2" xfId="1" applyFont="1" applyFill="1" applyBorder="1" applyAlignment="1" applyProtection="1">
      <alignment horizontal="center" vertical="top" wrapText="1"/>
    </xf>
  </cellXfs>
  <cellStyles count="3">
    <cellStyle name="パーセント" xfId="2" builtinId="5"/>
    <cellStyle name="桁区切り" xfId="1" builtinId="6"/>
    <cellStyle name="標準" xfId="0" builtinId="0"/>
  </cellStyles>
  <dxfs count="28">
    <dxf>
      <font>
        <color theme="0"/>
      </font>
      <fill>
        <patternFill>
          <bgColor theme="0"/>
        </patternFill>
      </fill>
      <border>
        <left/>
        <right/>
        <top/>
        <bottom/>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left style="thin">
          <color theme="0" tint="-0.34998626667073579"/>
        </left>
        <right style="thin">
          <color theme="0" tint="-0.34998626667073579"/>
        </right>
        <top style="thin">
          <color theme="0" tint="-0.34998626667073579"/>
        </top>
        <bottom/>
        <vertical/>
        <horizontal/>
      </border>
    </dxf>
    <dxf>
      <border>
        <left/>
        <right/>
        <top style="thin">
          <color theme="0" tint="-0.34998626667073579"/>
        </top>
        <bottom/>
        <vertical/>
        <horizontal/>
      </border>
    </dxf>
    <dxf>
      <border>
        <left style="thin">
          <color theme="0" tint="-0.34998626667073579"/>
        </left>
        <right/>
        <top/>
        <bottom/>
        <vertical/>
        <horizontal/>
      </border>
    </dxf>
    <dxf>
      <font>
        <color theme="0"/>
      </font>
      <fill>
        <patternFill>
          <bgColor theme="7" tint="-0.499984740745262"/>
        </patternFill>
      </fill>
    </dxf>
    <dxf>
      <font>
        <color theme="0"/>
      </font>
      <fill>
        <patternFill>
          <bgColor rgb="FFFF0000"/>
        </patternFill>
      </fill>
    </dxf>
    <dxf>
      <font>
        <color theme="0" tint="-0.499984740745262"/>
      </font>
      <fill>
        <patternFill>
          <bgColor theme="0" tint="-0.14996795556505021"/>
        </patternFill>
      </fill>
    </dxf>
    <dxf>
      <font>
        <color theme="0"/>
      </font>
      <fill>
        <patternFill>
          <bgColor theme="0"/>
        </patternFill>
      </fill>
      <border>
        <right/>
        <top/>
        <bottom/>
        <vertical/>
        <horizontal/>
      </border>
    </dxf>
    <dxf>
      <font>
        <color theme="0"/>
      </font>
      <fill>
        <patternFill>
          <bgColor theme="0"/>
        </patternFill>
      </fill>
      <border>
        <left/>
        <right/>
        <bottom/>
        <vertical/>
        <horizontal/>
      </border>
    </dxf>
    <dxf>
      <font>
        <u val="none"/>
        <color theme="0"/>
      </font>
      <fill>
        <patternFill>
          <bgColor theme="0"/>
        </patternFill>
      </fill>
      <border>
        <left/>
        <right/>
        <top/>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strike val="0"/>
        <color theme="0"/>
      </font>
      <fill>
        <patternFill>
          <fgColor theme="0"/>
          <bgColor theme="0"/>
        </patternFill>
      </fill>
      <border>
        <left/>
        <right/>
        <top style="thin">
          <color theme="0" tint="-4.9989318521683403E-2"/>
        </top>
        <bottom/>
      </border>
    </dxf>
    <dxf>
      <fill>
        <patternFill>
          <bgColor theme="0"/>
        </patternFill>
      </fill>
    </dxf>
    <dxf>
      <fill>
        <patternFill>
          <bgColor theme="0"/>
        </patternFill>
      </fill>
    </dxf>
    <dxf>
      <font>
        <color theme="0"/>
      </font>
      <fill>
        <patternFill>
          <bgColor theme="0"/>
        </patternFill>
      </fill>
      <border>
        <left/>
        <right/>
        <top/>
        <bottom/>
        <vertical/>
        <horizontal/>
      </border>
    </dxf>
    <dxf>
      <font>
        <color auto="1"/>
      </font>
      <fill>
        <patternFill>
          <bgColor theme="0"/>
        </patternFill>
      </fill>
    </dxf>
    <dxf>
      <font>
        <color theme="0"/>
      </font>
      <fill>
        <patternFill>
          <bgColor theme="0"/>
        </patternFill>
      </fill>
      <border>
        <left/>
        <right/>
        <bottom/>
      </border>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alignment horizontal="general" vertical="top" textRotation="0" wrapText="0" indent="0" justifyLastLine="0" shrinkToFit="0" readingOrder="0"/>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alignment horizontal="general" vertical="top" textRotation="0" wrapText="0" indent="0" justifyLastLine="0" shrinkToFit="0" readingOrder="0"/>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alignment horizontal="general" vertical="top" textRotation="0" wrapText="0" indent="0" justifyLastLine="0" shrinkToFit="0" readingOrder="0"/>
    </dxf>
  </dxfs>
  <tableStyles count="0" defaultTableStyle="TableStyleMedium2" defaultPivotStyle="PivotStyleLight16"/>
  <colors>
    <mruColors>
      <color rgb="FFFFEBEB"/>
      <color rgb="FFE6F5FF"/>
      <color rgb="FFFFE5E5"/>
      <color rgb="FFFFE1E1"/>
      <color rgb="FFFFEFEF"/>
      <color rgb="FFFFE0DD"/>
      <color rgb="FFFFE6E6"/>
      <color rgb="FFF0F0F0"/>
      <color rgb="FFE1F5FF"/>
      <color rgb="FFEB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1330033</xdr:colOff>
      <xdr:row>2</xdr:row>
      <xdr:rowOff>8315</xdr:rowOff>
    </xdr:from>
    <xdr:to>
      <xdr:col>5</xdr:col>
      <xdr:colOff>2484</xdr:colOff>
      <xdr:row>3</xdr:row>
      <xdr:rowOff>8315</xdr:rowOff>
    </xdr:to>
    <xdr:sp macro="" textlink="">
      <xdr:nvSpPr>
        <xdr:cNvPr id="5" name="テキスト ボックス 4">
          <a:extLst>
            <a:ext uri="{FF2B5EF4-FFF2-40B4-BE49-F238E27FC236}">
              <a16:creationId xmlns:a16="http://schemas.microsoft.com/office/drawing/2014/main" id="{9766D49C-A9FC-4277-A6A3-9E6B336B526C}"/>
            </a:ext>
          </a:extLst>
        </xdr:cNvPr>
        <xdr:cNvSpPr txBox="1"/>
      </xdr:nvSpPr>
      <xdr:spPr>
        <a:xfrm>
          <a:off x="3640971" y="548642"/>
          <a:ext cx="468000" cy="232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游ゴシック Medium" panose="020B0500000000000000" pitchFamily="50" charset="-128"/>
              <a:ea typeface="游ゴシック Medium" panose="020B0500000000000000" pitchFamily="50" charset="-128"/>
            </a:rPr>
            <a:t>～</a:t>
          </a:r>
        </a:p>
      </xdr:txBody>
    </xdr:sp>
    <xdr:clientData/>
  </xdr:twoCellAnchor>
  <xdr:twoCellAnchor editAs="oneCell">
    <xdr:from>
      <xdr:col>4</xdr:col>
      <xdr:colOff>755650</xdr:colOff>
      <xdr:row>0</xdr:row>
      <xdr:rowOff>0</xdr:rowOff>
    </xdr:from>
    <xdr:to>
      <xdr:col>4</xdr:col>
      <xdr:colOff>1644166</xdr:colOff>
      <xdr:row>0</xdr:row>
      <xdr:rowOff>249382</xdr:rowOff>
    </xdr:to>
    <xdr:sp macro="" textlink="">
      <xdr:nvSpPr>
        <xdr:cNvPr id="3" name="正方形/長方形 2">
          <a:extLst>
            <a:ext uri="{FF2B5EF4-FFF2-40B4-BE49-F238E27FC236}">
              <a16:creationId xmlns:a16="http://schemas.microsoft.com/office/drawing/2014/main" id="{008091B1-227F-4480-B0B9-5B87D0F912BD}"/>
            </a:ext>
          </a:extLst>
        </xdr:cNvPr>
        <xdr:cNvSpPr/>
      </xdr:nvSpPr>
      <xdr:spPr>
        <a:xfrm>
          <a:off x="3124200" y="0"/>
          <a:ext cx="88851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7</xdr:col>
      <xdr:colOff>315879</xdr:colOff>
      <xdr:row>0</xdr:row>
      <xdr:rowOff>0</xdr:rowOff>
    </xdr:from>
    <xdr:to>
      <xdr:col>8</xdr:col>
      <xdr:colOff>157937</xdr:colOff>
      <xdr:row>0</xdr:row>
      <xdr:rowOff>249382</xdr:rowOff>
    </xdr:to>
    <xdr:sp macro="" textlink="">
      <xdr:nvSpPr>
        <xdr:cNvPr id="3" name="正方形/長方形 2">
          <a:extLst>
            <a:ext uri="{FF2B5EF4-FFF2-40B4-BE49-F238E27FC236}">
              <a16:creationId xmlns:a16="http://schemas.microsoft.com/office/drawing/2014/main" id="{44C006FC-60D5-4560-BA2D-376A7CD22A72}"/>
            </a:ext>
          </a:extLst>
        </xdr:cNvPr>
        <xdr:cNvSpPr/>
      </xdr:nvSpPr>
      <xdr:spPr>
        <a:xfrm>
          <a:off x="6367544"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8</xdr:col>
      <xdr:colOff>157934</xdr:colOff>
      <xdr:row>0</xdr:row>
      <xdr:rowOff>0</xdr:rowOff>
    </xdr:from>
    <xdr:to>
      <xdr:col>8</xdr:col>
      <xdr:colOff>1030770</xdr:colOff>
      <xdr:row>0</xdr:row>
      <xdr:rowOff>249382</xdr:rowOff>
    </xdr:to>
    <xdr:sp macro="" textlink="">
      <xdr:nvSpPr>
        <xdr:cNvPr id="4" name="正方形/長方形 3">
          <a:extLst>
            <a:ext uri="{FF2B5EF4-FFF2-40B4-BE49-F238E27FC236}">
              <a16:creationId xmlns:a16="http://schemas.microsoft.com/office/drawing/2014/main" id="{A522F04B-0564-4829-80C0-6DB9BF2096D5}"/>
            </a:ext>
          </a:extLst>
        </xdr:cNvPr>
        <xdr:cNvSpPr/>
      </xdr:nvSpPr>
      <xdr:spPr>
        <a:xfrm>
          <a:off x="7240378"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991496</xdr:colOff>
      <xdr:row>0</xdr:row>
      <xdr:rowOff>0</xdr:rowOff>
    </xdr:from>
    <xdr:to>
      <xdr:col>5</xdr:col>
      <xdr:colOff>295050</xdr:colOff>
      <xdr:row>1</xdr:row>
      <xdr:rowOff>42257</xdr:rowOff>
    </xdr:to>
    <xdr:sp macro="" textlink="">
      <xdr:nvSpPr>
        <xdr:cNvPr id="2" name="正方形/長方形 1">
          <a:extLst>
            <a:ext uri="{FF2B5EF4-FFF2-40B4-BE49-F238E27FC236}">
              <a16:creationId xmlns:a16="http://schemas.microsoft.com/office/drawing/2014/main" id="{FDFD72C2-C882-46FB-9CA6-6576F6015AF6}"/>
            </a:ext>
          </a:extLst>
        </xdr:cNvPr>
        <xdr:cNvSpPr/>
      </xdr:nvSpPr>
      <xdr:spPr>
        <a:xfrm>
          <a:off x="6549614" y="0"/>
          <a:ext cx="889298" cy="256065"/>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5</xdr:col>
      <xdr:colOff>500229</xdr:colOff>
      <xdr:row>0</xdr:row>
      <xdr:rowOff>0</xdr:rowOff>
    </xdr:from>
    <xdr:to>
      <xdr:col>5</xdr:col>
      <xdr:colOff>1373065</xdr:colOff>
      <xdr:row>1</xdr:row>
      <xdr:rowOff>42257</xdr:rowOff>
    </xdr:to>
    <xdr:sp macro="" textlink="">
      <xdr:nvSpPr>
        <xdr:cNvPr id="3" name="正方形/長方形 2">
          <a:extLst>
            <a:ext uri="{FF2B5EF4-FFF2-40B4-BE49-F238E27FC236}">
              <a16:creationId xmlns:a16="http://schemas.microsoft.com/office/drawing/2014/main" id="{BA568822-DA88-43FC-B9A5-157AE721A30B}"/>
            </a:ext>
          </a:extLst>
        </xdr:cNvPr>
        <xdr:cNvSpPr/>
      </xdr:nvSpPr>
      <xdr:spPr>
        <a:xfrm>
          <a:off x="7447876" y="0"/>
          <a:ext cx="872836" cy="256065"/>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twoCellAnchor>
    <xdr:from>
      <xdr:col>0</xdr:col>
      <xdr:colOff>123265</xdr:colOff>
      <xdr:row>0</xdr:row>
      <xdr:rowOff>33618</xdr:rowOff>
    </xdr:from>
    <xdr:to>
      <xdr:col>6</xdr:col>
      <xdr:colOff>22411</xdr:colOff>
      <xdr:row>26</xdr:row>
      <xdr:rowOff>78441</xdr:rowOff>
    </xdr:to>
    <xdr:cxnSp macro="">
      <xdr:nvCxnSpPr>
        <xdr:cNvPr id="5" name="直線コネクタ 4">
          <a:extLst>
            <a:ext uri="{FF2B5EF4-FFF2-40B4-BE49-F238E27FC236}">
              <a16:creationId xmlns:a16="http://schemas.microsoft.com/office/drawing/2014/main" id="{0CB66E69-6118-88D4-CBCF-10D4A4F1E9EF}"/>
            </a:ext>
          </a:extLst>
        </xdr:cNvPr>
        <xdr:cNvCxnSpPr/>
      </xdr:nvCxnSpPr>
      <xdr:spPr>
        <a:xfrm flipH="1">
          <a:off x="123265" y="33618"/>
          <a:ext cx="8314764" cy="6454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58191</xdr:colOff>
      <xdr:row>0</xdr:row>
      <xdr:rowOff>0</xdr:rowOff>
    </xdr:from>
    <xdr:to>
      <xdr:col>2</xdr:col>
      <xdr:colOff>931027</xdr:colOff>
      <xdr:row>1</xdr:row>
      <xdr:rowOff>49877</xdr:rowOff>
    </xdr:to>
    <xdr:sp macro="" textlink="">
      <xdr:nvSpPr>
        <xdr:cNvPr id="6" name="正方形/長方形 5">
          <a:extLst>
            <a:ext uri="{FF2B5EF4-FFF2-40B4-BE49-F238E27FC236}">
              <a16:creationId xmlns:a16="http://schemas.microsoft.com/office/drawing/2014/main" id="{9D75F820-5ED8-44F5-8119-EE6D4BE3654F}"/>
            </a:ext>
          </a:extLst>
        </xdr:cNvPr>
        <xdr:cNvSpPr/>
      </xdr:nvSpPr>
      <xdr:spPr>
        <a:xfrm>
          <a:off x="2643449"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2</xdr:col>
      <xdr:colOff>931027</xdr:colOff>
      <xdr:row>0</xdr:row>
      <xdr:rowOff>0</xdr:rowOff>
    </xdr:from>
    <xdr:to>
      <xdr:col>3</xdr:col>
      <xdr:colOff>731521</xdr:colOff>
      <xdr:row>1</xdr:row>
      <xdr:rowOff>49877</xdr:rowOff>
    </xdr:to>
    <xdr:sp macro="" textlink="">
      <xdr:nvSpPr>
        <xdr:cNvPr id="7" name="正方形/長方形 6">
          <a:extLst>
            <a:ext uri="{FF2B5EF4-FFF2-40B4-BE49-F238E27FC236}">
              <a16:creationId xmlns:a16="http://schemas.microsoft.com/office/drawing/2014/main" id="{02B476DB-CD94-4761-B7AE-2CDC4D03D510}"/>
            </a:ext>
          </a:extLst>
        </xdr:cNvPr>
        <xdr:cNvSpPr/>
      </xdr:nvSpPr>
      <xdr:spPr>
        <a:xfrm>
          <a:off x="3516285"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twoCellAnchor editAs="absolute">
    <xdr:from>
      <xdr:col>10</xdr:col>
      <xdr:colOff>148045</xdr:colOff>
      <xdr:row>2</xdr:row>
      <xdr:rowOff>66</xdr:rowOff>
    </xdr:from>
    <xdr:to>
      <xdr:col>10</xdr:col>
      <xdr:colOff>531212</xdr:colOff>
      <xdr:row>2</xdr:row>
      <xdr:rowOff>162066</xdr:rowOff>
    </xdr:to>
    <xdr:sp macro="" textlink="">
      <xdr:nvSpPr>
        <xdr:cNvPr id="4" name="正方形/長方形 3">
          <a:extLst>
            <a:ext uri="{FF2B5EF4-FFF2-40B4-BE49-F238E27FC236}">
              <a16:creationId xmlns:a16="http://schemas.microsoft.com/office/drawing/2014/main" id="{811497F2-00CE-431A-985B-2D4152A07931}"/>
            </a:ext>
          </a:extLst>
        </xdr:cNvPr>
        <xdr:cNvSpPr/>
      </xdr:nvSpPr>
      <xdr:spPr>
        <a:xfrm>
          <a:off x="11521439" y="409369"/>
          <a:ext cx="383167" cy="162000"/>
        </a:xfrm>
        <a:prstGeom prst="rect">
          <a:avLst/>
        </a:prstGeom>
        <a:solidFill>
          <a:srgbClr val="FF0000"/>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540000" tIns="0" rIns="0" bIns="0" rtlCol="0" anchor="ctr"/>
        <a:lstStyle/>
        <a:p>
          <a:pPr algn="l"/>
          <a:r>
            <a:rPr kumimoji="1" lang="ja-JP" altLang="en-US" sz="900">
              <a:solidFill>
                <a:srgbClr val="FF0000"/>
              </a:solidFill>
              <a:latin typeface="游ゴシック Medium" panose="020B0500000000000000" pitchFamily="50" charset="-128"/>
              <a:ea typeface="游ゴシック Medium" panose="020B0500000000000000" pitchFamily="50" charset="-128"/>
            </a:rPr>
            <a:t>小数値が指定されているセルです。整数値に修正してください。</a:t>
          </a:r>
        </a:p>
      </xdr:txBody>
    </xdr:sp>
    <xdr:clientData fPrintsWithSheet="0"/>
  </xdr:twoCellAnchor>
  <xdr:twoCellAnchor editAs="absolute">
    <xdr:from>
      <xdr:col>10</xdr:col>
      <xdr:colOff>148045</xdr:colOff>
      <xdr:row>2</xdr:row>
      <xdr:rowOff>197981</xdr:rowOff>
    </xdr:from>
    <xdr:to>
      <xdr:col>10</xdr:col>
      <xdr:colOff>531212</xdr:colOff>
      <xdr:row>3</xdr:row>
      <xdr:rowOff>160476</xdr:rowOff>
    </xdr:to>
    <xdr:sp macro="" textlink="">
      <xdr:nvSpPr>
        <xdr:cNvPr id="5" name="正方形/長方形 4">
          <a:extLst>
            <a:ext uri="{FF2B5EF4-FFF2-40B4-BE49-F238E27FC236}">
              <a16:creationId xmlns:a16="http://schemas.microsoft.com/office/drawing/2014/main" id="{255A49CE-3602-41B2-B210-56B751499BEB}"/>
            </a:ext>
          </a:extLst>
        </xdr:cNvPr>
        <xdr:cNvSpPr/>
      </xdr:nvSpPr>
      <xdr:spPr>
        <a:xfrm>
          <a:off x="11521439" y="607284"/>
          <a:ext cx="383167" cy="167146"/>
        </a:xfrm>
        <a:prstGeom prst="rect">
          <a:avLst/>
        </a:prstGeom>
        <a:solidFill>
          <a:schemeClr val="accent4">
            <a:lumMod val="50000"/>
          </a:schemeClr>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540000" tIns="0" rIns="0" bIns="0" rtlCol="0" anchor="ctr"/>
        <a:lstStyle/>
        <a:p>
          <a:pPr algn="l"/>
          <a:r>
            <a:rPr kumimoji="1" lang="ja-JP" altLang="en-US" sz="900">
              <a:solidFill>
                <a:schemeClr val="accent2">
                  <a:lumMod val="50000"/>
                </a:schemeClr>
              </a:solidFill>
              <a:latin typeface="游ゴシック Medium" panose="020B0500000000000000" pitchFamily="50" charset="-128"/>
              <a:ea typeface="游ゴシック Medium" panose="020B0500000000000000" pitchFamily="50" charset="-128"/>
            </a:rPr>
            <a:t>小数値５桁以上が指定されているセルです。小数４桁以内に修正してください。</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210828-2781-4904-A1EC-00ED3E862FE1}" name="テーブル1" displayName="テーブル1" ref="A1:A4" totalsRowShown="0" headerRowDxfId="27" dataDxfId="26">
  <autoFilter ref="A1:A4" xr:uid="{A0210828-2781-4904-A1EC-00ED3E862FE1}"/>
  <tableColumns count="1">
    <tableColumn id="1" xr3:uid="{5C6138A4-3071-426B-81FB-1B48D42ED877}" name="FDO目的区分" dataDxfId="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0F05E7-0919-4E4A-9A69-FA16BF4B630E}" name="テーブル2" displayName="テーブル2" ref="C1:C4" totalsRowShown="0" headerRowDxfId="24" dataDxfId="23">
  <autoFilter ref="C1:C4" xr:uid="{8A0F05E7-0919-4E4A-9A69-FA16BF4B630E}"/>
  <tableColumns count="1">
    <tableColumn id="1" xr3:uid="{4EE13A19-751A-4F06-BE84-72DEE57948EA}" name="ADO目的区分" dataDxfId="2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B739283-7C2B-470C-AD8B-86C28EE8F5F4}" name="テーブル24" displayName="テーブル24" ref="E1:E6" totalsRowShown="0" headerRowDxfId="21" dataDxfId="20">
  <autoFilter ref="E1:E6" xr:uid="{CB739283-7C2B-470C-AD8B-86C28EE8F5F4}"/>
  <tableColumns count="1">
    <tableColumn id="1" xr3:uid="{9D91B47F-C4A9-418C-BC3F-62D61757BCE4}" name="年度" dataDxfId="19"/>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6DF87-8FFE-47AA-B40E-CF654D2A9A57}">
  <sheetPr>
    <pageSetUpPr fitToPage="1"/>
  </sheetPr>
  <dimension ref="B1:K18"/>
  <sheetViews>
    <sheetView showGridLines="0" zoomScale="80" zoomScaleNormal="80" zoomScaleSheetLayoutView="50" workbookViewId="0">
      <selection activeCell="G16" sqref="G16"/>
    </sheetView>
  </sheetViews>
  <sheetFormatPr defaultColWidth="9" defaultRowHeight="16.2" x14ac:dyDescent="0.45"/>
  <cols>
    <col min="1" max="1" width="1.69921875" style="4" customWidth="1"/>
    <col min="2" max="2" width="3" style="4" customWidth="1"/>
    <col min="3" max="3" width="15" style="4" customWidth="1"/>
    <col min="4" max="4" width="11.19921875" style="4" customWidth="1"/>
    <col min="5" max="6" width="23.19921875" style="4" customWidth="1"/>
    <col min="7" max="8" width="12" style="4" customWidth="1"/>
    <col min="9" max="9" width="1.69921875" style="4" customWidth="1"/>
    <col min="10" max="11" width="9.09765625" style="4" bestFit="1" customWidth="1"/>
    <col min="12" max="16384" width="9" style="4"/>
  </cols>
  <sheetData>
    <row r="1" spans="2:11" ht="30.75" customHeight="1" x14ac:dyDescent="0.45">
      <c r="B1" s="27" t="s">
        <v>0</v>
      </c>
      <c r="C1" s="3"/>
      <c r="F1" s="110" t="s">
        <v>1</v>
      </c>
      <c r="G1" s="80">
        <v>1</v>
      </c>
    </row>
    <row r="2" spans="2:11" ht="18.45" customHeight="1" x14ac:dyDescent="0.45">
      <c r="B2" s="141" t="s">
        <v>2</v>
      </c>
      <c r="C2" s="141"/>
      <c r="D2" s="141"/>
      <c r="E2" s="111" t="s">
        <v>3</v>
      </c>
      <c r="F2" s="112"/>
      <c r="G2" s="9"/>
      <c r="H2" s="5"/>
    </row>
    <row r="3" spans="2:11" ht="18.45" customHeight="1" x14ac:dyDescent="0.45">
      <c r="B3" s="141" t="s">
        <v>4</v>
      </c>
      <c r="C3" s="141"/>
      <c r="D3" s="141"/>
      <c r="E3" s="108"/>
      <c r="F3" s="109"/>
      <c r="G3" s="8"/>
      <c r="H3" s="6"/>
      <c r="I3" s="7"/>
      <c r="J3" s="6"/>
      <c r="K3" s="6"/>
    </row>
    <row r="4" spans="2:11" ht="18.45" customHeight="1" x14ac:dyDescent="0.45">
      <c r="B4" s="141" t="s">
        <v>5</v>
      </c>
      <c r="C4" s="141"/>
      <c r="D4" s="83" t="s">
        <v>6</v>
      </c>
      <c r="E4" s="131" t="s">
        <v>86</v>
      </c>
      <c r="F4" s="132"/>
      <c r="G4" s="113"/>
      <c r="H4" s="6"/>
      <c r="I4" s="7"/>
      <c r="J4" s="6"/>
      <c r="K4" s="6"/>
    </row>
    <row r="5" spans="2:11" ht="18.45" customHeight="1" x14ac:dyDescent="0.45">
      <c r="B5" s="141"/>
      <c r="C5" s="141"/>
      <c r="D5" s="83" t="s">
        <v>7</v>
      </c>
      <c r="E5" s="131" t="s">
        <v>87</v>
      </c>
      <c r="F5" s="132"/>
      <c r="G5" s="113"/>
      <c r="H5" s="6"/>
      <c r="I5" s="7"/>
      <c r="J5" s="6"/>
      <c r="K5" s="6"/>
    </row>
    <row r="6" spans="2:11" ht="18.45" customHeight="1" x14ac:dyDescent="0.45">
      <c r="B6" s="141" t="s">
        <v>8</v>
      </c>
      <c r="C6" s="141"/>
      <c r="D6" s="83" t="s">
        <v>6</v>
      </c>
      <c r="E6" s="133"/>
      <c r="F6" s="134"/>
      <c r="G6" s="113"/>
      <c r="H6" s="6"/>
      <c r="I6" s="7"/>
      <c r="J6" s="6"/>
      <c r="K6" s="6"/>
    </row>
    <row r="7" spans="2:11" ht="18.45" customHeight="1" x14ac:dyDescent="0.45">
      <c r="B7" s="141"/>
      <c r="C7" s="141"/>
      <c r="D7" s="83" t="s">
        <v>7</v>
      </c>
      <c r="E7" s="133"/>
      <c r="F7" s="134"/>
      <c r="G7" s="113"/>
      <c r="H7" s="6"/>
      <c r="I7" s="7"/>
      <c r="J7" s="6"/>
      <c r="K7" s="6"/>
    </row>
    <row r="8" spans="2:11" x14ac:dyDescent="0.45">
      <c r="B8" s="8"/>
      <c r="C8" s="8"/>
      <c r="D8" s="9"/>
      <c r="E8" s="9"/>
      <c r="F8" s="10"/>
      <c r="G8" s="11"/>
      <c r="H8" s="6"/>
      <c r="I8" s="7"/>
      <c r="J8" s="6"/>
      <c r="K8" s="6"/>
    </row>
    <row r="9" spans="2:11" x14ac:dyDescent="0.45">
      <c r="B9" s="8"/>
      <c r="C9" s="8"/>
      <c r="D9" s="9"/>
      <c r="E9" s="9"/>
      <c r="F9" s="10"/>
      <c r="G9" s="7"/>
      <c r="H9" s="6"/>
      <c r="I9" s="6"/>
    </row>
    <row r="10" spans="2:11" ht="22.2" customHeight="1" x14ac:dyDescent="0.45">
      <c r="B10" s="147"/>
      <c r="C10" s="147"/>
      <c r="D10" s="147"/>
      <c r="E10" s="137" t="s">
        <v>9</v>
      </c>
      <c r="F10" s="137"/>
      <c r="G10" s="7"/>
      <c r="H10" s="6"/>
      <c r="I10" s="6"/>
      <c r="J10" s="6"/>
    </row>
    <row r="11" spans="2:11" ht="21.6" customHeight="1" x14ac:dyDescent="0.45">
      <c r="B11" s="142" t="s">
        <v>10</v>
      </c>
      <c r="C11" s="143"/>
      <c r="D11" s="144"/>
      <c r="E11" s="129">
        <f>SUM(E12:E13)</f>
        <v>0</v>
      </c>
      <c r="F11" s="130"/>
      <c r="G11" s="7"/>
      <c r="H11" s="6"/>
      <c r="I11" s="6"/>
      <c r="J11" s="6"/>
    </row>
    <row r="12" spans="2:11" ht="18.45" customHeight="1" x14ac:dyDescent="0.45">
      <c r="B12" s="25"/>
      <c r="C12" s="145" t="str">
        <f>IF($E$2="資金分配団体","実行団体への助成","直接事業費")</f>
        <v>直接事業費</v>
      </c>
      <c r="D12" s="146"/>
      <c r="E12" s="129">
        <f>IF($E$2="資金分配団体",助成概要!I6,助成概要!I7)</f>
        <v>0</v>
      </c>
      <c r="F12" s="130"/>
      <c r="G12" s="7"/>
      <c r="H12" s="6"/>
      <c r="I12" s="6"/>
      <c r="J12" s="6"/>
    </row>
    <row r="13" spans="2:11" ht="18.45" customHeight="1" x14ac:dyDescent="0.45">
      <c r="B13" s="25"/>
      <c r="C13" s="145" t="s">
        <v>11</v>
      </c>
      <c r="D13" s="146"/>
      <c r="E13" s="129">
        <f>助成概要!I8</f>
        <v>0</v>
      </c>
      <c r="F13" s="130"/>
      <c r="G13" s="7"/>
      <c r="H13" s="6"/>
      <c r="I13" s="6"/>
      <c r="J13" s="6"/>
    </row>
    <row r="14" spans="2:11" ht="18.45" customHeight="1" x14ac:dyDescent="0.45">
      <c r="B14" s="114" t="str">
        <f>IF($E$2="資金分配団体","プログラムオフィサー関連経費","－")</f>
        <v>－</v>
      </c>
      <c r="C14" s="115"/>
      <c r="D14" s="116"/>
      <c r="E14" s="135">
        <f>助成概要!$I$12</f>
        <v>0</v>
      </c>
      <c r="F14" s="136"/>
    </row>
    <row r="15" spans="2:11" ht="18.45" customHeight="1" x14ac:dyDescent="0.45">
      <c r="B15" s="117" t="s">
        <v>12</v>
      </c>
      <c r="C15" s="118"/>
      <c r="D15" s="119"/>
      <c r="E15" s="135">
        <f>SUM(E16:E17)</f>
        <v>0</v>
      </c>
      <c r="F15" s="136"/>
    </row>
    <row r="16" spans="2:11" ht="18.45" customHeight="1" x14ac:dyDescent="0.45">
      <c r="B16" s="65"/>
      <c r="C16" s="145" t="str">
        <f>IF($E$2="資金分配団体","資金分配団体用","実行団体用")</f>
        <v>実行団体用</v>
      </c>
      <c r="D16" s="146"/>
      <c r="E16" s="135">
        <f>助成概要!$I$19</f>
        <v>0</v>
      </c>
      <c r="F16" s="136"/>
    </row>
    <row r="17" spans="2:6" ht="18.45" customHeight="1" x14ac:dyDescent="0.45">
      <c r="B17" s="24"/>
      <c r="C17" s="138" t="str">
        <f>IF($E$2="資金分配団体","実行団体用","－")</f>
        <v>－</v>
      </c>
      <c r="D17" s="140"/>
      <c r="E17" s="135" t="str">
        <f>助成概要!$I$20</f>
        <v/>
      </c>
      <c r="F17" s="136"/>
    </row>
    <row r="18" spans="2:6" ht="18" customHeight="1" x14ac:dyDescent="0.45">
      <c r="B18" s="138" t="s">
        <v>13</v>
      </c>
      <c r="C18" s="139"/>
      <c r="D18" s="140"/>
      <c r="E18" s="129">
        <f>E11+E14+E15</f>
        <v>0</v>
      </c>
      <c r="F18" s="130"/>
    </row>
  </sheetData>
  <mergeCells count="24">
    <mergeCell ref="B18:D18"/>
    <mergeCell ref="B2:D2"/>
    <mergeCell ref="B3:D3"/>
    <mergeCell ref="B4:C5"/>
    <mergeCell ref="B6:C7"/>
    <mergeCell ref="B11:D11"/>
    <mergeCell ref="C16:D16"/>
    <mergeCell ref="C12:D12"/>
    <mergeCell ref="C17:D17"/>
    <mergeCell ref="C13:D13"/>
    <mergeCell ref="B10:D10"/>
    <mergeCell ref="E18:F18"/>
    <mergeCell ref="E4:F4"/>
    <mergeCell ref="E5:F5"/>
    <mergeCell ref="E6:F6"/>
    <mergeCell ref="E7:F7"/>
    <mergeCell ref="E15:F15"/>
    <mergeCell ref="E10:F10"/>
    <mergeCell ref="E11:F11"/>
    <mergeCell ref="E12:F12"/>
    <mergeCell ref="E13:F13"/>
    <mergeCell ref="E16:F16"/>
    <mergeCell ref="E17:F17"/>
    <mergeCell ref="E14:F14"/>
  </mergeCells>
  <phoneticPr fontId="2"/>
  <conditionalFormatting sqref="B6:H7">
    <cfRule type="expression" dxfId="18" priority="11">
      <formula>($E$2="資金分配団体")</formula>
    </cfRule>
  </conditionalFormatting>
  <conditionalFormatting sqref="E14 E17">
    <cfRule type="expression" dxfId="17" priority="4">
      <formula>($E$2&lt;&gt;"資金分配団体")</formula>
    </cfRule>
  </conditionalFormatting>
  <dataValidations count="3">
    <dataValidation type="list" allowBlank="1" showErrorMessage="1" sqref="E2" xr:uid="{8E73FB18-50D6-4930-BF2F-EF87FB67D889}">
      <formula1>"資金分配団体,実行団体"</formula1>
    </dataValidation>
    <dataValidation allowBlank="1" showErrorMessage="1" sqref="B6:C6 B2:C4 C19:H1048576 B8:C9 D4:D9 B1:F1 B11:B1048576 C16:C17 H2 E3:E16 E18 I21:XFD1048576 I1:XFD2 G3:XFD20 F8:F9" xr:uid="{F3B6B951-8F15-4F18-B279-5272EEA41A98}"/>
    <dataValidation type="whole" imeMode="disabled" operator="greaterThanOrEqual" allowBlank="1" showErrorMessage="1" sqref="E17" xr:uid="{9251CB37-70F6-41E3-BEB3-C7F790C8118C}">
      <formula1>0</formula1>
    </dataValidation>
  </dataValidations>
  <printOptions horizontalCentered="1"/>
  <pageMargins left="0.59055118110236227" right="0.59055118110236227" top="0.74803149606299213" bottom="0.74803149606299213" header="0.31496062992125984" footer="0.31496062992125984"/>
  <pageSetup paperSize="9" scale="92" fitToHeight="0" orientation="portrait" horizontalDpi="300" verticalDpi="300" r:id="rId1"/>
  <headerFooter>
    <oddHeader xml:space="preserve">&amp;R&amp;9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626E6-7E37-4A8E-B8F5-6D6695BDE9DF}">
  <sheetPr>
    <pageSetUpPr fitToPage="1"/>
  </sheetPr>
  <dimension ref="B1:M49"/>
  <sheetViews>
    <sheetView showGridLines="0" tabSelected="1" zoomScale="70" zoomScaleNormal="70" workbookViewId="0"/>
  </sheetViews>
  <sheetFormatPr defaultColWidth="9" defaultRowHeight="16.2" x14ac:dyDescent="0.45"/>
  <cols>
    <col min="1" max="1" width="1.69921875" style="4" customWidth="1"/>
    <col min="2" max="2" width="3" style="4" customWidth="1"/>
    <col min="3" max="3" width="16.19921875" style="4" customWidth="1"/>
    <col min="4" max="4" width="21.5" style="4" customWidth="1"/>
    <col min="5" max="9" width="13.69921875" style="4" customWidth="1"/>
    <col min="10" max="10" width="1.69921875" style="4" customWidth="1"/>
    <col min="11" max="12" width="17.19921875" style="4" customWidth="1"/>
    <col min="13" max="16384" width="9" style="4"/>
  </cols>
  <sheetData>
    <row r="1" spans="2:13" ht="24.45" customHeight="1" x14ac:dyDescent="0.45">
      <c r="B1" s="27" t="s">
        <v>14</v>
      </c>
      <c r="C1" s="3"/>
      <c r="I1" s="5"/>
    </row>
    <row r="2" spans="2:13" x14ac:dyDescent="0.45">
      <c r="B2" s="8"/>
      <c r="C2" s="8"/>
      <c r="D2" s="9"/>
      <c r="E2" s="9"/>
      <c r="F2" s="9"/>
      <c r="G2" s="10"/>
      <c r="H2" s="10"/>
      <c r="I2" s="11"/>
      <c r="J2" s="6"/>
      <c r="K2" s="7"/>
      <c r="L2" s="6"/>
      <c r="M2" s="6"/>
    </row>
    <row r="3" spans="2:13" x14ac:dyDescent="0.45">
      <c r="B3" s="12" t="s">
        <v>15</v>
      </c>
      <c r="C3" s="12"/>
      <c r="D3" s="9"/>
      <c r="E3" s="9"/>
      <c r="F3" s="9"/>
      <c r="G3" s="10"/>
      <c r="H3" s="10"/>
      <c r="I3" s="11" t="s">
        <v>16</v>
      </c>
      <c r="J3" s="6"/>
      <c r="K3" s="7"/>
      <c r="L3" s="6"/>
      <c r="M3" s="6"/>
    </row>
    <row r="4" spans="2:13" ht="18.45" customHeight="1" x14ac:dyDescent="0.45">
      <c r="B4" s="147"/>
      <c r="C4" s="147"/>
      <c r="D4" s="147"/>
      <c r="E4" s="103">
        <f>リストデータ!E2</f>
        <v>2023</v>
      </c>
      <c r="F4" s="103">
        <f>リストデータ!E3</f>
        <v>2024</v>
      </c>
      <c r="G4" s="103">
        <f>リストデータ!E4</f>
        <v>2025</v>
      </c>
      <c r="H4" s="103">
        <f>リストデータ!E5</f>
        <v>2026</v>
      </c>
      <c r="I4" s="13" t="s">
        <v>17</v>
      </c>
      <c r="J4" s="7"/>
      <c r="K4" s="6"/>
      <c r="L4" s="6"/>
      <c r="M4" s="6"/>
    </row>
    <row r="5" spans="2:13" ht="18.45" customHeight="1" x14ac:dyDescent="0.45">
      <c r="B5" s="142" t="s">
        <v>18</v>
      </c>
      <c r="C5" s="143"/>
      <c r="D5" s="144"/>
      <c r="E5" s="14">
        <f>SUM(E6:E8)</f>
        <v>0</v>
      </c>
      <c r="F5" s="14">
        <f>SUM(F6:F8)</f>
        <v>0</v>
      </c>
      <c r="G5" s="14">
        <f>SUM(G6:G8)</f>
        <v>0</v>
      </c>
      <c r="H5" s="14">
        <f>SUM(H6:H8)</f>
        <v>0</v>
      </c>
      <c r="I5" s="14">
        <f>SUM(E5:H5)</f>
        <v>0</v>
      </c>
      <c r="J5" s="7"/>
    </row>
    <row r="6" spans="2:13" ht="18.45" customHeight="1" x14ac:dyDescent="0.45">
      <c r="B6" s="81"/>
      <c r="C6" s="145" t="str">
        <f>IF(資金計画書!$E$2="資金分配団体","実行団体への助成","－")</f>
        <v>－</v>
      </c>
      <c r="D6" s="146"/>
      <c r="E6" s="38"/>
      <c r="F6" s="38"/>
      <c r="G6" s="38"/>
      <c r="H6" s="38"/>
      <c r="I6" s="14" t="str">
        <f>IF(資金計画書!$E$2="実行団体","",SUM(E6:H6))</f>
        <v/>
      </c>
      <c r="J6" s="7"/>
      <c r="K6" s="150" t="s">
        <v>19</v>
      </c>
      <c r="L6" s="150" t="s">
        <v>20</v>
      </c>
      <c r="M6" s="6"/>
    </row>
    <row r="7" spans="2:13" ht="18.45" customHeight="1" x14ac:dyDescent="0.45">
      <c r="B7" s="25"/>
      <c r="C7" s="145" t="str">
        <f>IF(資金計画書!$E$2="資金分配団体","－","直接事業費")</f>
        <v>直接事業費</v>
      </c>
      <c r="D7" s="146"/>
      <c r="E7" s="14">
        <f>IF(資金計画書!$E$2="実行団体",SUMIF('積算の内訳（明細入力）'!$A:$A,"直接事業費",'積算の内訳（明細入力）'!K:K),"")</f>
        <v>0</v>
      </c>
      <c r="F7" s="14">
        <f>IF(資金計画書!$E$2="実行団体",SUMIF('積算の内訳（明細入力）'!$A:$A,"直接事業費",'積算の内訳（明細入力）'!L:L),"")</f>
        <v>0</v>
      </c>
      <c r="G7" s="14">
        <f>IF(資金計画書!$E$2="実行団体",SUMIF('積算の内訳（明細入力）'!$A:$A,"直接事業費",'積算の内訳（明細入力）'!M:M),"")</f>
        <v>0</v>
      </c>
      <c r="H7" s="14">
        <f>IF(資金計画書!$E$2="実行団体",SUMIF('積算の内訳（明細入力）'!$A:$A,"直接事業費",'積算の内訳（明細入力）'!N:N),"")</f>
        <v>0</v>
      </c>
      <c r="I7" s="14">
        <f>IF(資金計画書!$E$2="資金分配団体","",SUM(E7:H7))</f>
        <v>0</v>
      </c>
      <c r="J7" s="7"/>
      <c r="K7" s="151"/>
      <c r="L7" s="151"/>
      <c r="M7" s="6"/>
    </row>
    <row r="8" spans="2:13" ht="18.45" customHeight="1" x14ac:dyDescent="0.45">
      <c r="B8" s="28"/>
      <c r="C8" s="145" t="s">
        <v>11</v>
      </c>
      <c r="D8" s="146"/>
      <c r="E8" s="14">
        <f>SUMIF('積算の内訳（明細入力）'!$A:$A,"管理的経費",'積算の内訳（明細入力）'!K:K)</f>
        <v>0</v>
      </c>
      <c r="F8" s="14">
        <f>SUMIF('積算の内訳（明細入力）'!$A:$A,"管理的経費",'積算の内訳（明細入力）'!L:L)</f>
        <v>0</v>
      </c>
      <c r="G8" s="14">
        <f>SUMIF('積算の内訳（明細入力）'!$A:$A,"管理的経費",'積算の内訳（明細入力）'!M:M)</f>
        <v>0</v>
      </c>
      <c r="H8" s="14">
        <f>SUMIF('積算の内訳（明細入力）'!$A:$A,"管理的経費",'積算の内訳（明細入力）'!N:N)</f>
        <v>0</v>
      </c>
      <c r="I8" s="14">
        <f>SUM(E8:H8)</f>
        <v>0</v>
      </c>
      <c r="J8" s="7"/>
      <c r="K8" s="57" t="str">
        <f>IFERROR(I8/$I$5,"")</f>
        <v/>
      </c>
      <c r="L8" s="58" t="str">
        <f>IF(AND($K8&gt;15%,$K8&lt;&gt;""),"ERROR(15%を超過)","")</f>
        <v/>
      </c>
      <c r="M8" s="6"/>
    </row>
    <row r="10" spans="2:13" x14ac:dyDescent="0.45">
      <c r="B10" s="3" t="s">
        <v>21</v>
      </c>
      <c r="I10" s="11" t="s">
        <v>16</v>
      </c>
    </row>
    <row r="11" spans="2:13" ht="18.45" customHeight="1" x14ac:dyDescent="0.45">
      <c r="B11" s="147"/>
      <c r="C11" s="147"/>
      <c r="D11" s="147"/>
      <c r="E11" s="26">
        <f>E$4</f>
        <v>2023</v>
      </c>
      <c r="F11" s="26">
        <f>F$4</f>
        <v>2024</v>
      </c>
      <c r="G11" s="26">
        <f>G$4</f>
        <v>2025</v>
      </c>
      <c r="H11" s="26">
        <f>H$4</f>
        <v>2026</v>
      </c>
      <c r="I11" s="13" t="s">
        <v>17</v>
      </c>
    </row>
    <row r="12" spans="2:13" ht="18.45" customHeight="1" x14ac:dyDescent="0.45">
      <c r="B12" s="148" t="s">
        <v>22</v>
      </c>
      <c r="C12" s="139"/>
      <c r="D12" s="140"/>
      <c r="E12" s="15">
        <f>SUM(E13:E14)</f>
        <v>0</v>
      </c>
      <c r="F12" s="15">
        <f>SUM(F13:F14)</f>
        <v>0</v>
      </c>
      <c r="G12" s="15">
        <f>SUM(G13:G14)</f>
        <v>0</v>
      </c>
      <c r="H12" s="15">
        <f>SUM(H13:H14)</f>
        <v>0</v>
      </c>
      <c r="I12" s="15">
        <f>SUM(E12:H12)</f>
        <v>0</v>
      </c>
      <c r="K12" s="6"/>
      <c r="L12" s="6"/>
    </row>
    <row r="13" spans="2:13" ht="18.45" customHeight="1" x14ac:dyDescent="0.45">
      <c r="B13" s="25"/>
      <c r="C13" s="145" t="s">
        <v>23</v>
      </c>
      <c r="D13" s="146"/>
      <c r="E13" s="14" t="str">
        <f>IF(資金計画書!$E$2="資金分配団体",SUMIFS('積算の内訳（明細入力）'!K:K,'積算の内訳（明細入力）'!$A:$A,"PO関連経費",'積算の内訳（明細入力）'!$D:$D,"&lt;&gt;"),"")</f>
        <v/>
      </c>
      <c r="F13" s="14" t="str">
        <f>IF(資金計画書!$E$2="資金分配団体",SUMIFS('積算の内訳（明細入力）'!L:L,'積算の内訳（明細入力）'!$A:$A,"PO関連経費",'積算の内訳（明細入力）'!$D:$D,"&lt;&gt;"),"")</f>
        <v/>
      </c>
      <c r="G13" s="14" t="str">
        <f>IF(資金計画書!$E$2="資金分配団体",SUMIFS('積算の内訳（明細入力）'!M:M,'積算の内訳（明細入力）'!$A:$A,"PO関連経費",'積算の内訳（明細入力）'!$D:$D,"&lt;&gt;"),"")</f>
        <v/>
      </c>
      <c r="H13" s="14" t="str">
        <f>IF(資金計画書!$E$2="資金分配団体",SUMIFS('積算の内訳（明細入力）'!N:N,'積算の内訳（明細入力）'!$A:$A,"PO関連経費",'積算の内訳（明細入力）'!$D:$D,"&lt;&gt;"),"")</f>
        <v/>
      </c>
      <c r="I13" s="15" t="str">
        <f>IF(資金計画書!$E$2="資金分配団体",SUM(E13:H13),"")</f>
        <v/>
      </c>
      <c r="J13" s="7"/>
      <c r="K13" s="6"/>
      <c r="L13" s="6"/>
      <c r="M13" s="6"/>
    </row>
    <row r="14" spans="2:13" ht="18.45" customHeight="1" x14ac:dyDescent="0.45">
      <c r="B14" s="28"/>
      <c r="C14" s="145" t="s">
        <v>24</v>
      </c>
      <c r="D14" s="146"/>
      <c r="E14" s="14" t="str">
        <f>IF(資金計画書!$E$2="資金分配団体",SUMIFS('積算の内訳（明細入力）'!K:K,'積算の内訳（明細入力）'!$A:$A,"PO関連経費",'積算の内訳（明細入力）'!$D:$D,""),"")</f>
        <v/>
      </c>
      <c r="F14" s="14" t="str">
        <f>IF(資金計画書!$E$2="資金分配団体",SUMIFS('積算の内訳（明細入力）'!L:L,'積算の内訳（明細入力）'!$A:$A,"PO関連経費",'積算の内訳（明細入力）'!$D:$D,""),"")</f>
        <v/>
      </c>
      <c r="G14" s="14" t="str">
        <f>IF(資金計画書!$E$2="資金分配団体",SUMIFS('積算の内訳（明細入力）'!M:M,'積算の内訳（明細入力）'!$A:$A,"PO関連経費",'積算の内訳（明細入力）'!$D:$D,""),"")</f>
        <v/>
      </c>
      <c r="H14" s="14" t="str">
        <f>IF(資金計画書!$E$2="資金分配団体",SUMIFS('積算の内訳（明細入力）'!N:N,'積算の内訳（明細入力）'!$A:$A,"PO関連経費",'積算の内訳（明細入力）'!$D:$D,""),"")</f>
        <v/>
      </c>
      <c r="I14" s="15" t="str">
        <f>IF(資金計画書!$E$2="資金分配団体",SUM(E14:H14),"")</f>
        <v/>
      </c>
      <c r="J14" s="7"/>
      <c r="K14" s="6"/>
      <c r="L14" s="6"/>
      <c r="M14" s="6"/>
    </row>
    <row r="15" spans="2:13" ht="7.5" customHeight="1" x14ac:dyDescent="0.45">
      <c r="M15" s="6"/>
    </row>
    <row r="16" spans="2:13" ht="31.05" customHeight="1" x14ac:dyDescent="0.4">
      <c r="B16" s="66" t="str">
        <f>IF(資金計画書!$E$2="資金分配団体","3. 評価関連経費","2. 評価関連経費")</f>
        <v>2. 評価関連経費</v>
      </c>
      <c r="I16" s="67" t="s">
        <v>16</v>
      </c>
      <c r="K16" s="127" t="s">
        <v>25</v>
      </c>
      <c r="L16" s="127" t="s">
        <v>20</v>
      </c>
    </row>
    <row r="17" spans="2:12" ht="18.45" customHeight="1" x14ac:dyDescent="0.45">
      <c r="B17" s="147"/>
      <c r="C17" s="147"/>
      <c r="D17" s="147"/>
      <c r="E17" s="26">
        <f>E$4</f>
        <v>2023</v>
      </c>
      <c r="F17" s="26">
        <f>F$4</f>
        <v>2024</v>
      </c>
      <c r="G17" s="26">
        <f>G$4</f>
        <v>2025</v>
      </c>
      <c r="H17" s="26">
        <f>H$4</f>
        <v>2026</v>
      </c>
      <c r="I17" s="13" t="s">
        <v>17</v>
      </c>
      <c r="K17" s="127"/>
      <c r="L17" s="127"/>
    </row>
    <row r="18" spans="2:12" x14ac:dyDescent="0.45">
      <c r="B18" s="149" t="s">
        <v>26</v>
      </c>
      <c r="C18" s="141"/>
      <c r="D18" s="141"/>
      <c r="E18" s="15">
        <f>SUM(E19:E20)</f>
        <v>0</v>
      </c>
      <c r="F18" s="15">
        <f>SUM(F19:F20)</f>
        <v>0</v>
      </c>
      <c r="G18" s="15">
        <f>SUM(G19:G20)</f>
        <v>0</v>
      </c>
      <c r="H18" s="15">
        <f>SUM(H19:H20)</f>
        <v>0</v>
      </c>
      <c r="I18" s="15">
        <f>SUM(E18:H18)</f>
        <v>0</v>
      </c>
      <c r="K18" s="35" t="str">
        <f>IF(資金計画書!$E$2="実行団体",IFERROR(I18/$I$5,""),"－")</f>
        <v/>
      </c>
      <c r="L18" s="36" t="str">
        <f>IF(資金計画書!$E$2="実行団体",IF(AND($K18&gt;5%,$K18&lt;&gt;""),"ERROR(5%を超過)",""),"")</f>
        <v/>
      </c>
    </row>
    <row r="19" spans="2:12" ht="18.45" customHeight="1" x14ac:dyDescent="0.45">
      <c r="B19" s="65"/>
      <c r="C19" s="141" t="str">
        <f>資金計画書!$C$16</f>
        <v>実行団体用</v>
      </c>
      <c r="D19" s="141"/>
      <c r="E19" s="15">
        <f>SUMIF('積算の内訳（明細入力）'!$A:$A,IF(資金計画書!$E$2="資金分配団体","評価関連経費(資金分配団体用)","評価関連経費"),'積算の内訳（明細入力）'!K:K)</f>
        <v>0</v>
      </c>
      <c r="F19" s="15">
        <f>SUMIF('積算の内訳（明細入力）'!$A:$A,IF(資金計画書!$E$2="資金分配団体","評価関連経費(資金分配団体用)","評価関連経費"),'積算の内訳（明細入力）'!L:L)</f>
        <v>0</v>
      </c>
      <c r="G19" s="15">
        <f>SUMIF('積算の内訳（明細入力）'!$A:$A,IF(資金計画書!$E$2="資金分配団体","評価関連経費(資金分配団体用)","評価関連経費"),'積算の内訳（明細入力）'!M:M)</f>
        <v>0</v>
      </c>
      <c r="H19" s="15">
        <f>SUMIF('積算の内訳（明細入力）'!$A:$A,IF(資金計画書!$E$2="資金分配団体","評価関連経費(資金分配団体用)","評価関連経費"),'積算の内訳（明細入力）'!N:N)</f>
        <v>0</v>
      </c>
      <c r="I19" s="15">
        <f>SUM(E19:H19)</f>
        <v>0</v>
      </c>
      <c r="K19" s="57" t="str">
        <f>IF(資金計画書!$E$2="資金分配団体",IFERROR(I19/$I$5,""),"－")</f>
        <v>－</v>
      </c>
      <c r="L19" s="58" t="str">
        <f>IF(資金計画書!$E$2="資金分配団体",IF(AND($K19&gt;5%,$K19&lt;&gt;""),"ERROR(5%を超過)",""),"")</f>
        <v/>
      </c>
    </row>
    <row r="20" spans="2:12" ht="18.45" customHeight="1" x14ac:dyDescent="0.45">
      <c r="B20" s="68"/>
      <c r="C20" s="141" t="str">
        <f>資金計画書!$C$17</f>
        <v>－</v>
      </c>
      <c r="D20" s="141"/>
      <c r="E20" s="39"/>
      <c r="F20" s="39"/>
      <c r="G20" s="39"/>
      <c r="H20" s="39"/>
      <c r="I20" s="15" t="str">
        <f>IF(資金計画書!$E$2="資金分配団体",SUM(E20:H20),"")</f>
        <v/>
      </c>
      <c r="K20" s="57" t="str">
        <f>IF(資金計画書!$E$2="資金分配団体",IFERROR(I20/$I$6,""),"－")</f>
        <v>－</v>
      </c>
      <c r="L20" s="36" t="str">
        <f>IF(資金計画書!$E$2="資金分配団体",IF(AND($K20&gt;5%,$K20&lt;&gt;""),"ERROR(5%を超過)",""),"")</f>
        <v/>
      </c>
    </row>
    <row r="22" spans="2:12" x14ac:dyDescent="0.45">
      <c r="B22" s="3" t="str">
        <f>IF(資金計画書!$E$2="資金分配団体","4. 合計","3. 合計")</f>
        <v>3. 合計</v>
      </c>
      <c r="I22" s="11" t="s">
        <v>16</v>
      </c>
    </row>
    <row r="23" spans="2:12" ht="18.45" customHeight="1" x14ac:dyDescent="0.45">
      <c r="B23" s="147"/>
      <c r="C23" s="147"/>
      <c r="D23" s="147"/>
      <c r="E23" s="26">
        <f>E$4</f>
        <v>2023</v>
      </c>
      <c r="F23" s="26">
        <f>F$4</f>
        <v>2024</v>
      </c>
      <c r="G23" s="26">
        <f>G$4</f>
        <v>2025</v>
      </c>
      <c r="H23" s="26">
        <f>H$4</f>
        <v>2026</v>
      </c>
      <c r="I23" s="13" t="s">
        <v>17</v>
      </c>
    </row>
    <row r="24" spans="2:12" ht="18.45" customHeight="1" x14ac:dyDescent="0.45">
      <c r="B24" s="121" t="str">
        <f>IF(資金計画書!$E$2="資金分配団体","助成金計(A+B+C)","助成金計(A+C)")</f>
        <v>助成金計(A+C)</v>
      </c>
      <c r="C24" s="121"/>
      <c r="D24" s="121"/>
      <c r="E24" s="15">
        <f>E5+E12+E18</f>
        <v>0</v>
      </c>
      <c r="F24" s="15">
        <f>F5+F12+F18</f>
        <v>0</v>
      </c>
      <c r="G24" s="15">
        <f>G5+G12+G18</f>
        <v>0</v>
      </c>
      <c r="H24" s="15">
        <f>H5+H12+H18</f>
        <v>0</v>
      </c>
      <c r="I24" s="15">
        <f>SUM(E24:H24)</f>
        <v>0</v>
      </c>
    </row>
    <row r="25" spans="2:12" ht="18.45" customHeight="1" x14ac:dyDescent="0.45"/>
    <row r="30" spans="2:12" ht="18.45" customHeight="1" x14ac:dyDescent="0.45"/>
    <row r="31" spans="2:12" ht="18.45" customHeight="1" x14ac:dyDescent="0.45"/>
    <row r="32" spans="2:12" ht="18.45" customHeight="1" x14ac:dyDescent="0.45"/>
    <row r="34" ht="8.6999999999999993" customHeight="1" x14ac:dyDescent="0.45"/>
    <row r="35" ht="18.45" customHeight="1" x14ac:dyDescent="0.45"/>
    <row r="36" ht="18.45" customHeight="1" x14ac:dyDescent="0.45"/>
    <row r="37" ht="18.45" customHeight="1" x14ac:dyDescent="0.45"/>
    <row r="38" ht="18.45" customHeight="1" x14ac:dyDescent="0.45"/>
    <row r="39" ht="18.45" customHeight="1" x14ac:dyDescent="0.45"/>
    <row r="40" ht="18.45" customHeight="1" x14ac:dyDescent="0.45"/>
    <row r="41" ht="18.45" customHeight="1" x14ac:dyDescent="0.45"/>
    <row r="42" ht="18.45" customHeight="1" x14ac:dyDescent="0.45"/>
    <row r="43" ht="18.45" customHeight="1" x14ac:dyDescent="0.45"/>
    <row r="44" ht="18.45" customHeight="1" x14ac:dyDescent="0.45"/>
    <row r="45" ht="18.45" customHeight="1" x14ac:dyDescent="0.45"/>
    <row r="46" ht="18.45" customHeight="1" x14ac:dyDescent="0.45"/>
    <row r="47" ht="18.45" customHeight="1" x14ac:dyDescent="0.45"/>
    <row r="48" ht="18.45" customHeight="1" x14ac:dyDescent="0.45"/>
    <row r="49" ht="18.45" customHeight="1" x14ac:dyDescent="0.45"/>
  </sheetData>
  <mergeCells count="19">
    <mergeCell ref="K6:K7"/>
    <mergeCell ref="L6:L7"/>
    <mergeCell ref="C6:D6"/>
    <mergeCell ref="C7:D7"/>
    <mergeCell ref="K16:K17"/>
    <mergeCell ref="L16:L17"/>
    <mergeCell ref="B4:D4"/>
    <mergeCell ref="B5:D5"/>
    <mergeCell ref="B17:D17"/>
    <mergeCell ref="B18:D18"/>
    <mergeCell ref="C19:D19"/>
    <mergeCell ref="B24:D24"/>
    <mergeCell ref="B23:D23"/>
    <mergeCell ref="C14:D14"/>
    <mergeCell ref="C8:D8"/>
    <mergeCell ref="B11:D11"/>
    <mergeCell ref="B12:D12"/>
    <mergeCell ref="C20:D20"/>
    <mergeCell ref="C13:D13"/>
  </mergeCells>
  <phoneticPr fontId="2"/>
  <dataValidations count="2">
    <dataValidation allowBlank="1" showErrorMessage="1" sqref="C22:I23 B1:H1 D21:H21 C15:D16 I12:I21 E12:H19 B32:H33 C19:C21 E24:I24 C9:I11 B2:D4 I1:I8 B5:B24 M6:XFD1048576 K8:L16 K18:L1048576 J1:J1048576 I32 B25:I31 B34:I1048576 K1:L6 K5:XFD5 M1:XFD4 E2:H8" xr:uid="{C8EBF774-41EC-4589-92B6-AF8C65704341}"/>
    <dataValidation type="whole" imeMode="disabled" operator="greaterThanOrEqual" allowBlank="1" showErrorMessage="1" sqref="E20:H20" xr:uid="{871CADA6-495B-4F13-8420-FA4BBEA3B0F5}">
      <formula1>0</formula1>
    </dataValidation>
  </dataValidations>
  <printOptions horizontalCentered="1"/>
  <pageMargins left="0.59055118110236227" right="0.59055118110236227" top="0.74803149606299213" bottom="0.74803149606299213" header="0.31496062992125984" footer="0.31496062992125984"/>
  <pageSetup paperSize="9" scale="75" fitToHeight="0" orientation="portrait" r:id="rId1"/>
  <headerFooter>
    <oddHeader xml:space="preserve">&amp;R&amp;9 </oddHeader>
  </headerFooter>
  <drawing r:id="rId2"/>
  <extLst>
    <ext xmlns:x14="http://schemas.microsoft.com/office/spreadsheetml/2009/9/main" uri="{78C0D931-6437-407d-A8EE-F0AAD7539E65}">
      <x14:conditionalFormattings>
        <x14:conditionalFormatting xmlns:xm="http://schemas.microsoft.com/office/excel/2006/main">
          <x14:cfRule type="expression" priority="14" id="{B5CCAFD4-50BE-4F9F-B095-4015776A1398}">
            <xm:f>(資金計画書!$E$2&lt;&gt;"資金分配団体")</xm:f>
            <x14:dxf>
              <font>
                <color theme="0"/>
              </font>
              <fill>
                <patternFill>
                  <bgColor theme="0"/>
                </patternFill>
              </fill>
              <border>
                <left/>
                <right/>
                <top/>
                <bottom/>
                <vertical/>
                <horizontal/>
              </border>
            </x14:dxf>
          </x14:cfRule>
          <xm:sqref>B10:I14</xm:sqref>
        </x14:conditionalFormatting>
        <x14:conditionalFormatting xmlns:xm="http://schemas.microsoft.com/office/excel/2006/main">
          <x14:cfRule type="expression" priority="1" id="{5EC313E7-4C52-4EAA-8A86-3607522AE540}">
            <xm:f>資金計画書!$E$2="実行団体"</xm:f>
            <x14:dxf>
              <fill>
                <patternFill>
                  <bgColor theme="0"/>
                </patternFill>
              </fill>
            </x14:dxf>
          </x14:cfRule>
          <xm:sqref>E6:H6</xm:sqref>
        </x14:conditionalFormatting>
        <x14:conditionalFormatting xmlns:xm="http://schemas.microsoft.com/office/excel/2006/main">
          <x14:cfRule type="expression" priority="8" id="{D04F2FED-482B-42FD-B0D3-6B8F4EEE7A0F}">
            <xm:f>資金計画書!$E$2="実行団体"</xm:f>
            <x14:dxf>
              <fill>
                <patternFill>
                  <bgColor theme="0"/>
                </patternFill>
              </fill>
            </x14:dxf>
          </x14:cfRule>
          <xm:sqref>E20:I20</xm:sqref>
        </x14:conditionalFormatting>
        <x14:conditionalFormatting xmlns:xm="http://schemas.microsoft.com/office/excel/2006/main">
          <x14:cfRule type="expression" priority="21" id="{D92A8F76-4F8E-4551-A31C-2C344BC01555}">
            <xm:f>(資金計画書!$E$2&lt;&gt;"資金分配団体")</xm:f>
            <x14:dxf>
              <font>
                <strike val="0"/>
                <color theme="0"/>
              </font>
              <fill>
                <patternFill>
                  <fgColor theme="0"/>
                  <bgColor theme="0"/>
                </patternFill>
              </fill>
              <border>
                <left/>
                <right/>
                <top style="thin">
                  <color theme="0" tint="-4.9989318521683403E-2"/>
                </top>
                <bottom/>
              </border>
            </x14:dxf>
          </x14:cfRule>
          <xm:sqref>J21:L21</xm:sqref>
        </x14:conditionalFormatting>
        <x14:conditionalFormatting xmlns:xm="http://schemas.microsoft.com/office/excel/2006/main">
          <x14:cfRule type="expression" priority="2" id="{E87D23D7-62CD-4794-B78A-7F86C0106C1D}">
            <xm:f>(資金計画書!$E$2&lt;&gt;"資金分配団体")</xm:f>
            <x14:dxf>
              <font>
                <color theme="0"/>
              </font>
              <fill>
                <patternFill>
                  <bgColor theme="0"/>
                </patternFill>
              </fill>
              <border>
                <left/>
                <right/>
                <bottom/>
                <vertical/>
                <horizontal/>
              </border>
            </x14:dxf>
          </x14:cfRule>
          <xm:sqref>K20</xm:sqref>
        </x14:conditionalFormatting>
        <x14:conditionalFormatting xmlns:xm="http://schemas.microsoft.com/office/excel/2006/main">
          <x14:cfRule type="expression" priority="15" id="{B9D4003E-2560-4FBD-821E-23081C522E69}">
            <xm:f>(資金計画書!$E$2&lt;&gt;"資金分配団体")</xm:f>
            <x14:dxf>
              <font>
                <color theme="0"/>
              </font>
              <fill>
                <patternFill>
                  <bgColor theme="0"/>
                </patternFill>
              </fill>
              <border>
                <left/>
                <right/>
                <bottom/>
                <vertical/>
                <horizontal/>
              </border>
            </x14:dxf>
          </x14:cfRule>
          <xm:sqref>K19:L19</xm:sqref>
        </x14:conditionalFormatting>
        <x14:conditionalFormatting xmlns:xm="http://schemas.microsoft.com/office/excel/2006/main">
          <x14:cfRule type="expression" priority="18" id="{DB034938-B77F-4DFB-8C2C-0708D52DA079}">
            <xm:f>(資金計画書!$E$2&lt;&gt;"資金分配団体")</xm:f>
            <x14:dxf>
              <font>
                <u val="none"/>
                <color theme="0"/>
              </font>
              <fill>
                <patternFill>
                  <bgColor theme="0"/>
                </patternFill>
              </fill>
              <border>
                <left/>
                <right/>
                <top/>
                <bottom/>
                <vertical/>
                <horizontal/>
              </border>
            </x14:dxf>
          </x14:cfRule>
          <xm:sqref>L20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5"/>
  <sheetViews>
    <sheetView showGridLines="0" zoomScale="85" zoomScaleNormal="85" workbookViewId="0">
      <selection activeCell="L8" sqref="L8"/>
    </sheetView>
  </sheetViews>
  <sheetFormatPr defaultColWidth="9" defaultRowHeight="16.2" x14ac:dyDescent="0.45"/>
  <cols>
    <col min="1" max="1" width="14.296875" style="85" customWidth="1"/>
    <col min="2" max="4" width="18.19921875" style="4" customWidth="1"/>
    <col min="5" max="6" width="20.796875" style="4" customWidth="1"/>
    <col min="7" max="7" width="1.69921875" style="4" customWidth="1"/>
    <col min="8" max="11" width="12" style="4" customWidth="1"/>
    <col min="12" max="16384" width="9" style="4"/>
  </cols>
  <sheetData>
    <row r="1" spans="1:11" x14ac:dyDescent="0.45">
      <c r="A1" s="12" t="s">
        <v>27</v>
      </c>
      <c r="B1" s="84"/>
      <c r="C1" s="84"/>
      <c r="D1" s="84"/>
      <c r="E1" s="84"/>
    </row>
    <row r="2" spans="1:11" x14ac:dyDescent="0.45">
      <c r="H2" s="86"/>
      <c r="I2" s="86"/>
      <c r="J2" s="86"/>
      <c r="K2" s="86"/>
    </row>
    <row r="3" spans="1:11" x14ac:dyDescent="0.45">
      <c r="A3" s="87" t="s">
        <v>28</v>
      </c>
      <c r="F3" s="5"/>
    </row>
    <row r="4" spans="1:11" ht="16.5" customHeight="1" x14ac:dyDescent="0.45">
      <c r="A4" s="88"/>
      <c r="B4" s="159" t="s">
        <v>29</v>
      </c>
      <c r="C4" s="160"/>
      <c r="D4" s="161"/>
      <c r="E4" s="154" t="s">
        <v>30</v>
      </c>
      <c r="F4" s="154" t="s">
        <v>31</v>
      </c>
    </row>
    <row r="5" spans="1:11" x14ac:dyDescent="0.45">
      <c r="A5" s="89"/>
      <c r="B5" s="162"/>
      <c r="C5" s="163"/>
      <c r="D5" s="164"/>
      <c r="E5" s="155"/>
      <c r="F5" s="155"/>
    </row>
    <row r="6" spans="1:11" x14ac:dyDescent="0.45">
      <c r="A6" s="83" t="s">
        <v>32</v>
      </c>
      <c r="B6" s="165">
        <f>SUM(B16:B25)</f>
        <v>0</v>
      </c>
      <c r="C6" s="166"/>
      <c r="D6" s="167"/>
      <c r="E6" s="90" t="str">
        <f>IFERROR(助成概要!$I$5/(B6+助成概要!$I$5),"")</f>
        <v/>
      </c>
      <c r="F6" s="91" t="str">
        <f>IF(資金計画書!$E$2="実行団体",IF(AND($E$6&gt;80%,$E$6&lt;&gt;""),"申請要",""))</f>
        <v/>
      </c>
    </row>
    <row r="7" spans="1:11" ht="86.1" customHeight="1" x14ac:dyDescent="0.45">
      <c r="A7" s="156" t="s">
        <v>33</v>
      </c>
      <c r="B7" s="157"/>
      <c r="C7" s="157"/>
      <c r="D7" s="157"/>
      <c r="E7" s="157"/>
      <c r="F7" s="158"/>
    </row>
    <row r="8" spans="1:11" x14ac:dyDescent="0.45">
      <c r="A8" s="92"/>
      <c r="B8" s="92"/>
      <c r="C8" s="92"/>
      <c r="D8" s="92"/>
      <c r="E8" s="92"/>
      <c r="F8" s="92"/>
    </row>
    <row r="9" spans="1:11" x14ac:dyDescent="0.45">
      <c r="A9" s="8" t="s">
        <v>34</v>
      </c>
      <c r="B9" s="93"/>
      <c r="C9" s="93"/>
      <c r="D9" s="94"/>
      <c r="E9" s="95"/>
    </row>
    <row r="10" spans="1:11" ht="16.5" customHeight="1" x14ac:dyDescent="0.45">
      <c r="A10" s="96"/>
      <c r="B10" s="104">
        <f>リストデータ!E2</f>
        <v>2023</v>
      </c>
      <c r="C10" s="104">
        <f>リストデータ!$E3</f>
        <v>2024</v>
      </c>
      <c r="D10" s="104">
        <f>リストデータ!$E4</f>
        <v>2025</v>
      </c>
      <c r="E10" s="105">
        <f>リストデータ!E5</f>
        <v>2026</v>
      </c>
    </row>
    <row r="11" spans="1:11" x14ac:dyDescent="0.45">
      <c r="A11" s="97" t="s">
        <v>35</v>
      </c>
      <c r="B11" s="106" t="str">
        <f>IFERROR(ROUND(助成概要!E5/(助成概要!E5+自己資金・民間資金!B12),3),"")</f>
        <v/>
      </c>
      <c r="C11" s="106" t="str">
        <f>IFERROR(ROUND(助成概要!F5/(助成概要!F5+自己資金・民間資金!C12),3),"")</f>
        <v/>
      </c>
      <c r="D11" s="106" t="str">
        <f>IFERROR(ROUND(助成概要!G5/(助成概要!G5+自己資金・民間資金!D12),3),"")</f>
        <v/>
      </c>
      <c r="E11" s="107" t="str">
        <f>IFERROR(ROUND(助成概要!H5/(助成概要!H5+自己資金・民間資金!E12),3),"")</f>
        <v/>
      </c>
    </row>
    <row r="12" spans="1:11" x14ac:dyDescent="0.45">
      <c r="A12" s="8"/>
      <c r="B12" s="98">
        <f>SUMIF($A:$A,B$10,$B:$B)</f>
        <v>0</v>
      </c>
      <c r="C12" s="98">
        <f>SUMIF($A:$A,C$10,$B:$B)</f>
        <v>0</v>
      </c>
      <c r="D12" s="98">
        <f>SUMIF($A:$A,D$10,$B:$B)</f>
        <v>0</v>
      </c>
      <c r="E12" s="98">
        <f>SUMIF($A:$A,E$10,$B:$B)</f>
        <v>0</v>
      </c>
      <c r="F12" s="95"/>
    </row>
    <row r="13" spans="1:11" x14ac:dyDescent="0.45">
      <c r="A13" s="87" t="s">
        <v>36</v>
      </c>
    </row>
    <row r="14" spans="1:11" x14ac:dyDescent="0.45">
      <c r="A14" s="4" t="s">
        <v>37</v>
      </c>
      <c r="B14" s="99"/>
      <c r="C14" s="99"/>
      <c r="D14" s="99"/>
      <c r="E14" s="99"/>
    </row>
    <row r="15" spans="1:11" s="86" customFormat="1" ht="16.2" customHeight="1" x14ac:dyDescent="0.45">
      <c r="A15" s="100" t="s">
        <v>38</v>
      </c>
      <c r="B15" s="100" t="s">
        <v>39</v>
      </c>
      <c r="C15" s="100" t="s">
        <v>40</v>
      </c>
      <c r="D15" s="100" t="s">
        <v>41</v>
      </c>
      <c r="E15" s="168" t="s">
        <v>42</v>
      </c>
      <c r="F15" s="169"/>
      <c r="H15" s="4"/>
      <c r="I15" s="4"/>
      <c r="J15" s="4"/>
      <c r="K15" s="4"/>
    </row>
    <row r="16" spans="1:11" x14ac:dyDescent="0.45">
      <c r="A16" s="16"/>
      <c r="B16" s="82"/>
      <c r="C16" s="16"/>
      <c r="D16" s="18"/>
      <c r="E16" s="101"/>
      <c r="F16" s="102"/>
    </row>
    <row r="17" spans="1:6" x14ac:dyDescent="0.45">
      <c r="A17" s="16"/>
      <c r="B17" s="82"/>
      <c r="C17" s="16"/>
      <c r="D17" s="18"/>
      <c r="E17" s="152"/>
      <c r="F17" s="153"/>
    </row>
    <row r="18" spans="1:6" x14ac:dyDescent="0.45">
      <c r="A18" s="16"/>
      <c r="B18" s="82"/>
      <c r="C18" s="16"/>
      <c r="D18" s="18"/>
      <c r="E18" s="152"/>
      <c r="F18" s="153"/>
    </row>
    <row r="19" spans="1:6" x14ac:dyDescent="0.45">
      <c r="A19" s="16"/>
      <c r="B19" s="82"/>
      <c r="C19" s="16"/>
      <c r="D19" s="18"/>
      <c r="E19" s="152"/>
      <c r="F19" s="153"/>
    </row>
    <row r="20" spans="1:6" x14ac:dyDescent="0.45">
      <c r="A20" s="16"/>
      <c r="B20" s="82"/>
      <c r="C20" s="16"/>
      <c r="D20" s="18"/>
      <c r="E20" s="152"/>
      <c r="F20" s="153"/>
    </row>
    <row r="21" spans="1:6" x14ac:dyDescent="0.45">
      <c r="A21" s="16"/>
      <c r="B21" s="82"/>
      <c r="C21" s="16"/>
      <c r="D21" s="18"/>
      <c r="E21" s="152"/>
      <c r="F21" s="153"/>
    </row>
    <row r="22" spans="1:6" x14ac:dyDescent="0.45">
      <c r="A22" s="16"/>
      <c r="B22" s="82"/>
      <c r="C22" s="16"/>
      <c r="D22" s="18"/>
      <c r="E22" s="152"/>
      <c r="F22" s="153"/>
    </row>
    <row r="23" spans="1:6" x14ac:dyDescent="0.45">
      <c r="A23" s="16"/>
      <c r="B23" s="82"/>
      <c r="C23" s="16"/>
      <c r="D23" s="18"/>
      <c r="E23" s="152"/>
      <c r="F23" s="153"/>
    </row>
    <row r="24" spans="1:6" x14ac:dyDescent="0.45">
      <c r="A24" s="16"/>
      <c r="B24" s="82"/>
      <c r="C24" s="16"/>
      <c r="D24" s="18"/>
      <c r="E24" s="152"/>
      <c r="F24" s="153"/>
    </row>
    <row r="25" spans="1:6" x14ac:dyDescent="0.45">
      <c r="A25" s="16"/>
      <c r="B25" s="82"/>
      <c r="C25" s="16"/>
      <c r="D25" s="18"/>
      <c r="E25" s="152"/>
      <c r="F25" s="153"/>
    </row>
  </sheetData>
  <sheetProtection insertRows="0" deleteRows="0" autoFilter="0"/>
  <mergeCells count="15">
    <mergeCell ref="E24:F24"/>
    <mergeCell ref="E25:F25"/>
    <mergeCell ref="E21:F21"/>
    <mergeCell ref="E22:F22"/>
    <mergeCell ref="F4:F5"/>
    <mergeCell ref="A7:F7"/>
    <mergeCell ref="B4:D5"/>
    <mergeCell ref="B6:D6"/>
    <mergeCell ref="E15:F15"/>
    <mergeCell ref="E4:E5"/>
    <mergeCell ref="E17:F17"/>
    <mergeCell ref="E18:F18"/>
    <mergeCell ref="E19:F19"/>
    <mergeCell ref="E20:F20"/>
    <mergeCell ref="E23:F23"/>
  </mergeCells>
  <phoneticPr fontId="2"/>
  <dataValidations count="3">
    <dataValidation type="list" allowBlank="1" showErrorMessage="1" sqref="D16:D25" xr:uid="{523AC428-383B-43B1-970C-DE25BA0C35F6}">
      <formula1>"A:確定済,B:内諾済,C:調整中,D:計画段階"</formula1>
    </dataValidation>
    <dataValidation allowBlank="1" showErrorMessage="1" sqref="G16:G25 L16:XFD25 G26:XFD1048576 A7:A8 H3:K8 G7:G11 H9:J11 H12:K25 B10:E10" xr:uid="{0D75D92A-54B4-4B81-BA15-E19FCA18A952}"/>
    <dataValidation type="list" allowBlank="1" showInputMessage="1" showErrorMessage="1" sqref="A16:A25" xr:uid="{A1277CD1-9AD4-45C9-B2DA-FD2E79D0D712}">
      <formula1>$B$10:$E$10</formula1>
    </dataValidation>
  </dataValidations>
  <pageMargins left="0.59055118110236227" right="0.59055118110236227" top="0.74803149606299213" bottom="0.74803149606299213" header="0.31496062992125984" footer="0.31496062992125984"/>
  <pageSetup paperSize="9" scale="76" fitToHeight="0" orientation="portrait" r:id="rId1"/>
  <headerFooter>
    <oddHeader xml:space="preserve">&amp;R&amp;9 </oddHeader>
  </headerFooter>
  <drawing r:id="rId2"/>
  <extLst>
    <ext xmlns:x14="http://schemas.microsoft.com/office/spreadsheetml/2009/9/main" uri="{78C0D931-6437-407d-A8EE-F0AAD7539E65}">
      <x14:conditionalFormattings>
        <x14:conditionalFormatting xmlns:xm="http://schemas.microsoft.com/office/excel/2006/main">
          <x14:cfRule type="expression" priority="1" id="{EEF6AA8E-0AEA-428C-8030-D7098A45B67C}">
            <xm:f>資金計画書!$E$2="資金分配団体"</xm:f>
            <x14:dxf>
              <font>
                <color theme="0"/>
              </font>
              <fill>
                <patternFill>
                  <bgColor theme="0"/>
                </patternFill>
              </fill>
              <border>
                <left/>
                <right/>
                <bottom/>
                <vertical/>
                <horizontal/>
              </border>
            </x14:dxf>
          </x14:cfRule>
          <xm:sqref>A7:F11</xm:sqref>
        </x14:conditionalFormatting>
        <x14:conditionalFormatting xmlns:xm="http://schemas.microsoft.com/office/excel/2006/main">
          <x14:cfRule type="expression" priority="2" id="{5D73D705-8616-45FC-B203-9553A5059442}">
            <xm:f>資金計画書!$E$2="資金分配団体"</xm:f>
            <x14:dxf>
              <font>
                <color theme="0"/>
              </font>
              <fill>
                <patternFill>
                  <bgColor theme="0"/>
                </patternFill>
              </fill>
              <border>
                <right/>
                <top/>
                <bottom/>
                <vertical/>
                <horizontal/>
              </border>
            </x14:dxf>
          </x14:cfRule>
          <xm:sqref>F4:F6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506"/>
  <sheetViews>
    <sheetView showGridLines="0" zoomScale="85" zoomScaleNormal="85" workbookViewId="0">
      <pane ySplit="7" topLeftCell="A44" activePane="bottomLeft" state="frozen"/>
      <selection pane="bottomLeft" activeCell="L53" sqref="L53"/>
    </sheetView>
  </sheetViews>
  <sheetFormatPr defaultColWidth="9" defaultRowHeight="16.2" x14ac:dyDescent="0.45"/>
  <cols>
    <col min="1" max="1" width="19.69921875" style="2" customWidth="1"/>
    <col min="2" max="2" width="15.69921875" style="1" customWidth="1"/>
    <col min="3" max="5" width="14.19921875" style="1" customWidth="1"/>
    <col min="6" max="6" width="14.19921875" style="77" customWidth="1"/>
    <col min="7" max="7" width="14.19921875" style="1" customWidth="1"/>
    <col min="8" max="8" width="14.19921875" style="77" customWidth="1"/>
    <col min="9" max="14" width="14.19921875" style="1" customWidth="1"/>
    <col min="15" max="15" width="57.19921875" style="1" bestFit="1" customWidth="1"/>
    <col min="16" max="16" width="2.69921875" style="4" customWidth="1"/>
    <col min="17" max="18" width="15.69921875" style="4" customWidth="1"/>
    <col min="19" max="16384" width="9" style="4"/>
  </cols>
  <sheetData>
    <row r="1" spans="1:18" x14ac:dyDescent="0.45">
      <c r="A1" s="12" t="s">
        <v>43</v>
      </c>
      <c r="B1" s="9"/>
      <c r="C1" s="9"/>
      <c r="D1" s="9"/>
      <c r="E1" s="9"/>
      <c r="F1" s="71"/>
      <c r="G1" s="11"/>
      <c r="H1" s="78"/>
      <c r="I1" s="79"/>
      <c r="J1" s="7"/>
      <c r="K1" s="7"/>
      <c r="L1" s="7"/>
      <c r="M1" s="7"/>
      <c r="N1" s="7"/>
      <c r="O1" s="6"/>
    </row>
    <row r="2" spans="1:18" x14ac:dyDescent="0.45">
      <c r="A2" s="8"/>
      <c r="B2" s="8"/>
      <c r="C2" s="31"/>
      <c r="D2" s="31"/>
      <c r="E2" s="9"/>
      <c r="F2" s="71"/>
      <c r="G2" s="11"/>
      <c r="H2" s="78"/>
      <c r="I2" s="79"/>
      <c r="J2" s="7"/>
      <c r="K2" s="7"/>
      <c r="L2" s="7"/>
      <c r="M2" s="7"/>
      <c r="N2" s="7"/>
      <c r="O2" s="6"/>
    </row>
    <row r="3" spans="1:18" x14ac:dyDescent="0.45">
      <c r="A3" s="8" t="str">
        <f>IF(資金計画書!$E$2="資金分配団体","「管理的経費」「プログラム・オフィサー（PO）関連経費」「評価関連経費（資金分配団体用）」の助成金の積算根拠として、会計科目別に予定している支出項目および金額を入力してください。","「直接事業費」「管理的経費」「評価関連経費」の助成金の積算根拠として、会計科目別に予定している支出項目および金額を入力してください。")</f>
        <v>「直接事業費」「管理的経費」「評価関連経費」の助成金の積算根拠として、会計科目別に予定している支出項目および金額を入力してください。</v>
      </c>
      <c r="B3" s="8"/>
      <c r="C3" s="31"/>
      <c r="D3" s="31"/>
      <c r="E3" s="9"/>
      <c r="F3" s="71"/>
      <c r="G3" s="11"/>
      <c r="H3" s="78"/>
      <c r="I3" s="79"/>
      <c r="J3" s="7"/>
      <c r="K3" s="7"/>
      <c r="L3" s="7"/>
      <c r="M3" s="7"/>
      <c r="N3" s="7"/>
      <c r="O3" s="6"/>
    </row>
    <row r="4" spans="1:18" x14ac:dyDescent="0.45">
      <c r="A4" s="8" t="s">
        <v>44</v>
      </c>
      <c r="B4" s="8"/>
      <c r="C4" s="31"/>
      <c r="D4" s="31"/>
      <c r="E4" s="9"/>
      <c r="F4" s="71"/>
      <c r="G4" s="11"/>
      <c r="H4" s="78"/>
      <c r="I4" s="79"/>
      <c r="J4" s="7"/>
      <c r="K4" s="7"/>
      <c r="L4" s="7"/>
      <c r="M4" s="7"/>
      <c r="N4" s="7"/>
      <c r="O4" s="6"/>
    </row>
    <row r="5" spans="1:18" ht="15.75" customHeight="1" x14ac:dyDescent="0.45">
      <c r="A5" s="178" t="s">
        <v>45</v>
      </c>
      <c r="B5" s="178" t="s">
        <v>46</v>
      </c>
      <c r="C5" s="174" t="s">
        <v>47</v>
      </c>
      <c r="D5" s="175"/>
      <c r="E5" s="175"/>
      <c r="F5" s="175"/>
      <c r="G5" s="175"/>
      <c r="H5" s="175"/>
      <c r="I5" s="175"/>
      <c r="J5" s="176"/>
      <c r="K5" s="174" t="s">
        <v>48</v>
      </c>
      <c r="L5" s="175"/>
      <c r="M5" s="175"/>
      <c r="N5" s="176"/>
      <c r="O5" s="180" t="s">
        <v>49</v>
      </c>
      <c r="Q5" s="170" t="s">
        <v>50</v>
      </c>
      <c r="R5" s="171"/>
    </row>
    <row r="6" spans="1:18" x14ac:dyDescent="0.45">
      <c r="A6" s="179"/>
      <c r="B6" s="179"/>
      <c r="C6" s="59" t="s">
        <v>51</v>
      </c>
      <c r="D6" s="59" t="s">
        <v>52</v>
      </c>
      <c r="E6" s="61" t="s">
        <v>53</v>
      </c>
      <c r="F6" s="177" t="s">
        <v>54</v>
      </c>
      <c r="G6" s="177"/>
      <c r="H6" s="177" t="s">
        <v>55</v>
      </c>
      <c r="I6" s="177"/>
      <c r="J6" s="180" t="s">
        <v>56</v>
      </c>
      <c r="K6" s="103">
        <f>リストデータ!E2</f>
        <v>2023</v>
      </c>
      <c r="L6" s="103">
        <f>リストデータ!E3</f>
        <v>2024</v>
      </c>
      <c r="M6" s="103">
        <f>リストデータ!E4</f>
        <v>2025</v>
      </c>
      <c r="N6" s="103">
        <f>リストデータ!E5</f>
        <v>2026</v>
      </c>
      <c r="O6" s="181"/>
      <c r="Q6" s="172"/>
      <c r="R6" s="173"/>
    </row>
    <row r="7" spans="1:18" s="19" customFormat="1" x14ac:dyDescent="0.45">
      <c r="A7" s="62"/>
      <c r="B7" s="62"/>
      <c r="C7" s="62"/>
      <c r="D7" s="60"/>
      <c r="E7" s="63"/>
      <c r="F7" s="72" t="s">
        <v>57</v>
      </c>
      <c r="G7" s="60" t="s">
        <v>58</v>
      </c>
      <c r="H7" s="72" t="s">
        <v>57</v>
      </c>
      <c r="I7" s="60" t="s">
        <v>58</v>
      </c>
      <c r="J7" s="182"/>
      <c r="K7" s="64"/>
      <c r="L7" s="64"/>
      <c r="M7" s="64"/>
      <c r="N7" s="64"/>
      <c r="O7" s="63"/>
      <c r="Q7" s="30" t="s">
        <v>59</v>
      </c>
      <c r="R7" s="30" t="s">
        <v>60</v>
      </c>
    </row>
    <row r="8" spans="1:18" x14ac:dyDescent="0.45">
      <c r="A8" s="34"/>
      <c r="B8" s="33"/>
      <c r="C8" s="69"/>
      <c r="D8" s="69"/>
      <c r="E8" s="17"/>
      <c r="F8" s="76"/>
      <c r="G8" s="32"/>
      <c r="H8" s="76"/>
      <c r="I8" s="32"/>
      <c r="J8" s="70">
        <f>ROUND(E8*IF(F8="",1,F8)*IF(H8="",1,H8),0)</f>
        <v>0</v>
      </c>
      <c r="K8" s="21"/>
      <c r="L8" s="21"/>
      <c r="M8" s="21"/>
      <c r="N8" s="21"/>
      <c r="O8" s="22"/>
      <c r="Q8" s="37" t="str">
        <f>IF(AND(R8&lt;&gt;"",R8&lt;&gt;0),"ERROR","")</f>
        <v/>
      </c>
      <c r="R8" s="40" t="str">
        <f>IFERROR(IF(AND(J8="",SUM(K8:N8)&gt;0),SUM(K8:N8),IF(SUM(K8:N8)-J8=0,"",SUM(K8:N8)-J8)),"")</f>
        <v/>
      </c>
    </row>
    <row r="9" spans="1:18" x14ac:dyDescent="0.45">
      <c r="A9" s="34"/>
      <c r="B9" s="33"/>
      <c r="C9" s="69"/>
      <c r="D9" s="69"/>
      <c r="E9" s="17"/>
      <c r="F9" s="76"/>
      <c r="G9" s="32"/>
      <c r="H9" s="76"/>
      <c r="I9" s="32"/>
      <c r="J9" s="70">
        <f t="shared" ref="J9:J72" si="0">ROUND(E9*IF(F9="",1,F9)*IF(H9="",1,H9),0)</f>
        <v>0</v>
      </c>
      <c r="K9" s="21"/>
      <c r="L9" s="21"/>
      <c r="M9" s="21"/>
      <c r="N9" s="21"/>
      <c r="O9" s="22"/>
      <c r="Q9" s="37" t="str">
        <f t="shared" ref="Q9:Q66" si="1">IF(AND(R9&lt;&gt;"",R9&lt;&gt;0),"ERROR","")</f>
        <v/>
      </c>
      <c r="R9" s="40" t="str">
        <f t="shared" ref="R9:R66" si="2">IFERROR(IF(AND(J9="",SUM(K9:N9)&gt;0),SUM(K9:N9),IF(SUM(K9:N9)-J9=0,"",SUM(K9:N9)-J9)),"")</f>
        <v/>
      </c>
    </row>
    <row r="10" spans="1:18" x14ac:dyDescent="0.45">
      <c r="A10" s="34"/>
      <c r="B10" s="33"/>
      <c r="C10" s="69"/>
      <c r="D10" s="69"/>
      <c r="E10" s="17"/>
      <c r="F10" s="76"/>
      <c r="G10" s="32"/>
      <c r="H10" s="76"/>
      <c r="I10" s="32"/>
      <c r="J10" s="70">
        <f t="shared" si="0"/>
        <v>0</v>
      </c>
      <c r="K10" s="21"/>
      <c r="L10" s="21"/>
      <c r="M10" s="21"/>
      <c r="N10" s="21"/>
      <c r="O10" s="22"/>
      <c r="Q10" s="37" t="str">
        <f t="shared" si="1"/>
        <v/>
      </c>
      <c r="R10" s="40" t="str">
        <f t="shared" si="2"/>
        <v/>
      </c>
    </row>
    <row r="11" spans="1:18" x14ac:dyDescent="0.45">
      <c r="A11" s="34"/>
      <c r="B11" s="33"/>
      <c r="C11" s="69"/>
      <c r="D11" s="69"/>
      <c r="E11" s="17"/>
      <c r="F11" s="76"/>
      <c r="G11" s="32"/>
      <c r="H11" s="76"/>
      <c r="I11" s="32"/>
      <c r="J11" s="70">
        <f t="shared" si="0"/>
        <v>0</v>
      </c>
      <c r="K11" s="21"/>
      <c r="L11" s="21"/>
      <c r="M11" s="21"/>
      <c r="N11" s="21"/>
      <c r="O11" s="22"/>
      <c r="Q11" s="37" t="str">
        <f t="shared" si="1"/>
        <v/>
      </c>
      <c r="R11" s="40" t="str">
        <f t="shared" si="2"/>
        <v/>
      </c>
    </row>
    <row r="12" spans="1:18" x14ac:dyDescent="0.45">
      <c r="A12" s="34"/>
      <c r="B12" s="33"/>
      <c r="C12" s="69"/>
      <c r="D12" s="69"/>
      <c r="E12" s="17"/>
      <c r="F12" s="76"/>
      <c r="G12" s="32"/>
      <c r="H12" s="76"/>
      <c r="I12" s="32"/>
      <c r="J12" s="70">
        <f t="shared" si="0"/>
        <v>0</v>
      </c>
      <c r="K12" s="21"/>
      <c r="L12" s="21"/>
      <c r="M12" s="21"/>
      <c r="N12" s="21"/>
      <c r="O12" s="22"/>
      <c r="Q12" s="37" t="str">
        <f t="shared" si="1"/>
        <v/>
      </c>
      <c r="R12" s="40" t="str">
        <f t="shared" si="2"/>
        <v/>
      </c>
    </row>
    <row r="13" spans="1:18" x14ac:dyDescent="0.45">
      <c r="A13" s="34"/>
      <c r="B13" s="33"/>
      <c r="C13" s="69"/>
      <c r="D13" s="69"/>
      <c r="E13" s="17"/>
      <c r="F13" s="76"/>
      <c r="G13" s="32"/>
      <c r="H13" s="76"/>
      <c r="I13" s="32"/>
      <c r="J13" s="70">
        <f t="shared" si="0"/>
        <v>0</v>
      </c>
      <c r="K13" s="21"/>
      <c r="L13" s="21"/>
      <c r="M13" s="21"/>
      <c r="N13" s="21"/>
      <c r="O13" s="22"/>
      <c r="Q13" s="37" t="str">
        <f t="shared" si="1"/>
        <v/>
      </c>
      <c r="R13" s="40" t="str">
        <f t="shared" si="2"/>
        <v/>
      </c>
    </row>
    <row r="14" spans="1:18" x14ac:dyDescent="0.45">
      <c r="A14" s="34"/>
      <c r="B14" s="33"/>
      <c r="C14" s="69"/>
      <c r="D14" s="69"/>
      <c r="E14" s="17"/>
      <c r="F14" s="76"/>
      <c r="G14" s="32"/>
      <c r="H14" s="76"/>
      <c r="I14" s="32"/>
      <c r="J14" s="70">
        <f t="shared" si="0"/>
        <v>0</v>
      </c>
      <c r="K14" s="21"/>
      <c r="L14" s="21"/>
      <c r="M14" s="21"/>
      <c r="N14" s="21"/>
      <c r="O14" s="22"/>
      <c r="Q14" s="37" t="str">
        <f t="shared" si="1"/>
        <v/>
      </c>
      <c r="R14" s="40" t="str">
        <f t="shared" si="2"/>
        <v/>
      </c>
    </row>
    <row r="15" spans="1:18" x14ac:dyDescent="0.45">
      <c r="A15" s="34"/>
      <c r="B15" s="33"/>
      <c r="C15" s="69"/>
      <c r="D15" s="69"/>
      <c r="E15" s="17"/>
      <c r="F15" s="76"/>
      <c r="G15" s="32"/>
      <c r="H15" s="76"/>
      <c r="I15" s="32"/>
      <c r="J15" s="70">
        <f t="shared" si="0"/>
        <v>0</v>
      </c>
      <c r="K15" s="21"/>
      <c r="L15" s="21"/>
      <c r="M15" s="21"/>
      <c r="N15" s="21"/>
      <c r="O15" s="22"/>
      <c r="Q15" s="37" t="str">
        <f t="shared" si="1"/>
        <v/>
      </c>
      <c r="R15" s="40" t="str">
        <f t="shared" si="2"/>
        <v/>
      </c>
    </row>
    <row r="16" spans="1:18" x14ac:dyDescent="0.45">
      <c r="A16" s="34"/>
      <c r="B16" s="33"/>
      <c r="C16" s="69"/>
      <c r="D16" s="69"/>
      <c r="E16" s="17"/>
      <c r="F16" s="76"/>
      <c r="G16" s="32"/>
      <c r="H16" s="76"/>
      <c r="I16" s="32"/>
      <c r="J16" s="70">
        <f t="shared" si="0"/>
        <v>0</v>
      </c>
      <c r="K16" s="21"/>
      <c r="L16" s="21"/>
      <c r="M16" s="21"/>
      <c r="N16" s="21"/>
      <c r="O16" s="22"/>
      <c r="Q16" s="37" t="str">
        <f t="shared" si="1"/>
        <v/>
      </c>
      <c r="R16" s="40" t="str">
        <f t="shared" si="2"/>
        <v/>
      </c>
    </row>
    <row r="17" spans="1:18" x14ac:dyDescent="0.45">
      <c r="A17" s="34"/>
      <c r="B17" s="33"/>
      <c r="C17" s="69"/>
      <c r="D17" s="69"/>
      <c r="E17" s="17"/>
      <c r="F17" s="76"/>
      <c r="G17" s="32"/>
      <c r="H17" s="76"/>
      <c r="I17" s="32"/>
      <c r="J17" s="70">
        <f t="shared" si="0"/>
        <v>0</v>
      </c>
      <c r="K17" s="21"/>
      <c r="L17" s="21"/>
      <c r="M17" s="21"/>
      <c r="N17" s="21"/>
      <c r="O17" s="22"/>
      <c r="Q17" s="37" t="str">
        <f t="shared" si="1"/>
        <v/>
      </c>
      <c r="R17" s="40" t="str">
        <f t="shared" si="2"/>
        <v/>
      </c>
    </row>
    <row r="18" spans="1:18" x14ac:dyDescent="0.45">
      <c r="A18" s="34"/>
      <c r="B18" s="33"/>
      <c r="C18" s="69"/>
      <c r="D18" s="69"/>
      <c r="E18" s="17"/>
      <c r="F18" s="76"/>
      <c r="G18" s="32"/>
      <c r="H18" s="76"/>
      <c r="I18" s="32"/>
      <c r="J18" s="70">
        <f t="shared" si="0"/>
        <v>0</v>
      </c>
      <c r="K18" s="21"/>
      <c r="L18" s="21"/>
      <c r="M18" s="21"/>
      <c r="N18" s="21"/>
      <c r="O18" s="22"/>
      <c r="Q18" s="37" t="str">
        <f t="shared" si="1"/>
        <v/>
      </c>
      <c r="R18" s="40" t="str">
        <f t="shared" si="2"/>
        <v/>
      </c>
    </row>
    <row r="19" spans="1:18" x14ac:dyDescent="0.45">
      <c r="A19" s="34"/>
      <c r="B19" s="33"/>
      <c r="C19" s="69"/>
      <c r="D19" s="69"/>
      <c r="E19" s="17"/>
      <c r="F19" s="76"/>
      <c r="G19" s="32"/>
      <c r="H19" s="76"/>
      <c r="I19" s="32"/>
      <c r="J19" s="70">
        <f t="shared" si="0"/>
        <v>0</v>
      </c>
      <c r="K19" s="21"/>
      <c r="L19" s="21"/>
      <c r="M19" s="21"/>
      <c r="N19" s="21"/>
      <c r="O19" s="22"/>
      <c r="Q19" s="37" t="str">
        <f t="shared" si="1"/>
        <v/>
      </c>
      <c r="R19" s="40" t="str">
        <f t="shared" si="2"/>
        <v/>
      </c>
    </row>
    <row r="20" spans="1:18" x14ac:dyDescent="0.45">
      <c r="A20" s="34"/>
      <c r="B20" s="33"/>
      <c r="C20" s="69"/>
      <c r="D20" s="69"/>
      <c r="E20" s="17"/>
      <c r="F20" s="76"/>
      <c r="G20" s="32"/>
      <c r="H20" s="76"/>
      <c r="I20" s="32"/>
      <c r="J20" s="70">
        <f t="shared" si="0"/>
        <v>0</v>
      </c>
      <c r="K20" s="21"/>
      <c r="L20" s="21"/>
      <c r="M20" s="21"/>
      <c r="N20" s="21"/>
      <c r="O20" s="22"/>
      <c r="Q20" s="37" t="str">
        <f t="shared" si="1"/>
        <v/>
      </c>
      <c r="R20" s="40" t="str">
        <f t="shared" si="2"/>
        <v/>
      </c>
    </row>
    <row r="21" spans="1:18" x14ac:dyDescent="0.45">
      <c r="A21" s="34"/>
      <c r="B21" s="33"/>
      <c r="C21" s="69"/>
      <c r="D21" s="69"/>
      <c r="E21" s="17"/>
      <c r="F21" s="76"/>
      <c r="G21" s="32"/>
      <c r="H21" s="76"/>
      <c r="I21" s="32"/>
      <c r="J21" s="70">
        <f t="shared" si="0"/>
        <v>0</v>
      </c>
      <c r="K21" s="21"/>
      <c r="L21" s="21"/>
      <c r="M21" s="21"/>
      <c r="N21" s="21"/>
      <c r="O21" s="22"/>
      <c r="Q21" s="37" t="str">
        <f t="shared" si="1"/>
        <v/>
      </c>
      <c r="R21" s="40" t="str">
        <f t="shared" si="2"/>
        <v/>
      </c>
    </row>
    <row r="22" spans="1:18" x14ac:dyDescent="0.45">
      <c r="A22" s="34"/>
      <c r="B22" s="33"/>
      <c r="C22" s="69"/>
      <c r="D22" s="69"/>
      <c r="E22" s="17"/>
      <c r="F22" s="76"/>
      <c r="G22" s="32"/>
      <c r="H22" s="76"/>
      <c r="I22" s="32"/>
      <c r="J22" s="70">
        <f t="shared" si="0"/>
        <v>0</v>
      </c>
      <c r="K22" s="21"/>
      <c r="L22" s="21"/>
      <c r="M22" s="21"/>
      <c r="N22" s="21"/>
      <c r="O22" s="22"/>
      <c r="Q22" s="37" t="str">
        <f t="shared" si="1"/>
        <v/>
      </c>
      <c r="R22" s="40" t="str">
        <f t="shared" si="2"/>
        <v/>
      </c>
    </row>
    <row r="23" spans="1:18" x14ac:dyDescent="0.45">
      <c r="A23" s="34"/>
      <c r="B23" s="33"/>
      <c r="C23" s="69"/>
      <c r="D23" s="69"/>
      <c r="E23" s="17"/>
      <c r="F23" s="76"/>
      <c r="G23" s="32"/>
      <c r="H23" s="76"/>
      <c r="I23" s="32"/>
      <c r="J23" s="70">
        <f t="shared" si="0"/>
        <v>0</v>
      </c>
      <c r="K23" s="21"/>
      <c r="L23" s="21"/>
      <c r="M23" s="21"/>
      <c r="N23" s="21"/>
      <c r="O23" s="22"/>
      <c r="Q23" s="37" t="str">
        <f t="shared" si="1"/>
        <v/>
      </c>
      <c r="R23" s="40" t="str">
        <f t="shared" si="2"/>
        <v/>
      </c>
    </row>
    <row r="24" spans="1:18" x14ac:dyDescent="0.45">
      <c r="A24" s="34"/>
      <c r="B24" s="33"/>
      <c r="C24" s="69"/>
      <c r="D24" s="69"/>
      <c r="E24" s="17"/>
      <c r="F24" s="76"/>
      <c r="G24" s="32"/>
      <c r="H24" s="76"/>
      <c r="I24" s="32"/>
      <c r="J24" s="70">
        <f t="shared" si="0"/>
        <v>0</v>
      </c>
      <c r="K24" s="21"/>
      <c r="L24" s="21"/>
      <c r="M24" s="21"/>
      <c r="N24" s="21"/>
      <c r="O24" s="22"/>
      <c r="Q24" s="37" t="str">
        <f t="shared" si="1"/>
        <v/>
      </c>
      <c r="R24" s="40" t="str">
        <f t="shared" si="2"/>
        <v/>
      </c>
    </row>
    <row r="25" spans="1:18" x14ac:dyDescent="0.45">
      <c r="A25" s="34"/>
      <c r="B25" s="33"/>
      <c r="C25" s="69"/>
      <c r="D25" s="69"/>
      <c r="E25" s="17"/>
      <c r="F25" s="76"/>
      <c r="G25" s="32"/>
      <c r="H25" s="76"/>
      <c r="I25" s="32"/>
      <c r="J25" s="70">
        <f t="shared" si="0"/>
        <v>0</v>
      </c>
      <c r="K25" s="21"/>
      <c r="L25" s="21"/>
      <c r="M25" s="21"/>
      <c r="N25" s="21"/>
      <c r="O25" s="22"/>
      <c r="Q25" s="37" t="str">
        <f t="shared" si="1"/>
        <v/>
      </c>
      <c r="R25" s="40" t="str">
        <f t="shared" si="2"/>
        <v/>
      </c>
    </row>
    <row r="26" spans="1:18" x14ac:dyDescent="0.45">
      <c r="A26" s="34"/>
      <c r="B26" s="33"/>
      <c r="C26" s="69"/>
      <c r="D26" s="69"/>
      <c r="E26" s="17"/>
      <c r="F26" s="76"/>
      <c r="G26" s="32"/>
      <c r="H26" s="76"/>
      <c r="I26" s="32"/>
      <c r="J26" s="70">
        <f t="shared" si="0"/>
        <v>0</v>
      </c>
      <c r="K26" s="21"/>
      <c r="L26" s="21"/>
      <c r="M26" s="21"/>
      <c r="N26" s="21"/>
      <c r="O26" s="22"/>
      <c r="Q26" s="37" t="str">
        <f t="shared" si="1"/>
        <v/>
      </c>
      <c r="R26" s="40" t="str">
        <f t="shared" si="2"/>
        <v/>
      </c>
    </row>
    <row r="27" spans="1:18" x14ac:dyDescent="0.45">
      <c r="A27" s="34"/>
      <c r="B27" s="33"/>
      <c r="C27" s="69"/>
      <c r="D27" s="69"/>
      <c r="E27" s="17"/>
      <c r="F27" s="76"/>
      <c r="G27" s="32"/>
      <c r="H27" s="76"/>
      <c r="I27" s="32"/>
      <c r="J27" s="70">
        <f t="shared" si="0"/>
        <v>0</v>
      </c>
      <c r="K27" s="21"/>
      <c r="L27" s="21"/>
      <c r="M27" s="21"/>
      <c r="N27" s="21"/>
      <c r="O27" s="22"/>
      <c r="Q27" s="37" t="str">
        <f t="shared" si="1"/>
        <v/>
      </c>
      <c r="R27" s="40" t="str">
        <f t="shared" si="2"/>
        <v/>
      </c>
    </row>
    <row r="28" spans="1:18" x14ac:dyDescent="0.45">
      <c r="A28" s="34"/>
      <c r="B28" s="33"/>
      <c r="C28" s="69"/>
      <c r="D28" s="69"/>
      <c r="E28" s="17"/>
      <c r="F28" s="76"/>
      <c r="G28" s="32"/>
      <c r="H28" s="76"/>
      <c r="I28" s="32"/>
      <c r="J28" s="70">
        <f t="shared" si="0"/>
        <v>0</v>
      </c>
      <c r="K28" s="21"/>
      <c r="L28" s="21"/>
      <c r="M28" s="21"/>
      <c r="N28" s="21"/>
      <c r="O28" s="22"/>
      <c r="Q28" s="37" t="str">
        <f t="shared" si="1"/>
        <v/>
      </c>
      <c r="R28" s="40" t="str">
        <f t="shared" si="2"/>
        <v/>
      </c>
    </row>
    <row r="29" spans="1:18" x14ac:dyDescent="0.45">
      <c r="A29" s="34"/>
      <c r="B29" s="33"/>
      <c r="C29" s="69"/>
      <c r="D29" s="69"/>
      <c r="E29" s="17"/>
      <c r="F29" s="76"/>
      <c r="G29" s="32"/>
      <c r="H29" s="76"/>
      <c r="I29" s="32"/>
      <c r="J29" s="70">
        <f t="shared" si="0"/>
        <v>0</v>
      </c>
      <c r="K29" s="21"/>
      <c r="L29" s="21"/>
      <c r="M29" s="21"/>
      <c r="N29" s="21"/>
      <c r="O29" s="22"/>
      <c r="Q29" s="37" t="str">
        <f t="shared" si="1"/>
        <v/>
      </c>
      <c r="R29" s="40" t="str">
        <f t="shared" si="2"/>
        <v/>
      </c>
    </row>
    <row r="30" spans="1:18" x14ac:dyDescent="0.45">
      <c r="A30" s="34"/>
      <c r="B30" s="33"/>
      <c r="C30" s="69"/>
      <c r="D30" s="69"/>
      <c r="E30" s="17"/>
      <c r="F30" s="76"/>
      <c r="G30" s="32"/>
      <c r="H30" s="76"/>
      <c r="I30" s="32"/>
      <c r="J30" s="70">
        <f t="shared" si="0"/>
        <v>0</v>
      </c>
      <c r="K30" s="21"/>
      <c r="L30" s="21"/>
      <c r="M30" s="21"/>
      <c r="N30" s="21"/>
      <c r="O30" s="22"/>
      <c r="Q30" s="37" t="str">
        <f t="shared" si="1"/>
        <v/>
      </c>
      <c r="R30" s="40" t="str">
        <f t="shared" si="2"/>
        <v/>
      </c>
    </row>
    <row r="31" spans="1:18" x14ac:dyDescent="0.45">
      <c r="A31" s="34"/>
      <c r="B31" s="33"/>
      <c r="C31" s="69"/>
      <c r="D31" s="69"/>
      <c r="E31" s="17"/>
      <c r="F31" s="76"/>
      <c r="G31" s="32"/>
      <c r="H31" s="76"/>
      <c r="I31" s="32"/>
      <c r="J31" s="70">
        <f t="shared" si="0"/>
        <v>0</v>
      </c>
      <c r="K31" s="21"/>
      <c r="L31" s="21"/>
      <c r="M31" s="21"/>
      <c r="N31" s="21"/>
      <c r="O31" s="22"/>
      <c r="Q31" s="37" t="str">
        <f t="shared" si="1"/>
        <v/>
      </c>
      <c r="R31" s="40" t="str">
        <f t="shared" si="2"/>
        <v/>
      </c>
    </row>
    <row r="32" spans="1:18" x14ac:dyDescent="0.45">
      <c r="A32" s="34"/>
      <c r="B32" s="33"/>
      <c r="C32" s="69"/>
      <c r="D32" s="69"/>
      <c r="E32" s="17"/>
      <c r="F32" s="76"/>
      <c r="G32" s="32"/>
      <c r="H32" s="76"/>
      <c r="I32" s="32"/>
      <c r="J32" s="70">
        <f t="shared" si="0"/>
        <v>0</v>
      </c>
      <c r="K32" s="21"/>
      <c r="L32" s="21"/>
      <c r="M32" s="21"/>
      <c r="N32" s="21"/>
      <c r="O32" s="22"/>
      <c r="Q32" s="37" t="str">
        <f t="shared" si="1"/>
        <v/>
      </c>
      <c r="R32" s="40" t="str">
        <f t="shared" si="2"/>
        <v/>
      </c>
    </row>
    <row r="33" spans="1:18" x14ac:dyDescent="0.45">
      <c r="A33" s="34"/>
      <c r="B33" s="33"/>
      <c r="C33" s="69"/>
      <c r="D33" s="69"/>
      <c r="E33" s="17"/>
      <c r="F33" s="76"/>
      <c r="G33" s="32"/>
      <c r="H33" s="76"/>
      <c r="I33" s="32"/>
      <c r="J33" s="70">
        <f t="shared" si="0"/>
        <v>0</v>
      </c>
      <c r="K33" s="21"/>
      <c r="L33" s="21"/>
      <c r="M33" s="21"/>
      <c r="N33" s="21"/>
      <c r="O33" s="22"/>
      <c r="Q33" s="37" t="str">
        <f t="shared" si="1"/>
        <v/>
      </c>
      <c r="R33" s="40" t="str">
        <f t="shared" si="2"/>
        <v/>
      </c>
    </row>
    <row r="34" spans="1:18" x14ac:dyDescent="0.45">
      <c r="A34" s="34"/>
      <c r="B34" s="33"/>
      <c r="C34" s="69"/>
      <c r="D34" s="69"/>
      <c r="E34" s="17"/>
      <c r="F34" s="76"/>
      <c r="G34" s="32"/>
      <c r="H34" s="76"/>
      <c r="I34" s="32"/>
      <c r="J34" s="70">
        <f t="shared" si="0"/>
        <v>0</v>
      </c>
      <c r="K34" s="21"/>
      <c r="L34" s="21"/>
      <c r="M34" s="21"/>
      <c r="N34" s="21"/>
      <c r="O34" s="22"/>
      <c r="Q34" s="37" t="str">
        <f t="shared" si="1"/>
        <v/>
      </c>
      <c r="R34" s="40" t="str">
        <f t="shared" si="2"/>
        <v/>
      </c>
    </row>
    <row r="35" spans="1:18" x14ac:dyDescent="0.45">
      <c r="A35" s="34"/>
      <c r="B35" s="33"/>
      <c r="C35" s="69"/>
      <c r="D35" s="69"/>
      <c r="E35" s="17"/>
      <c r="F35" s="76"/>
      <c r="G35" s="32"/>
      <c r="H35" s="76"/>
      <c r="I35" s="32"/>
      <c r="J35" s="70">
        <f t="shared" si="0"/>
        <v>0</v>
      </c>
      <c r="K35" s="21"/>
      <c r="L35" s="21"/>
      <c r="M35" s="21"/>
      <c r="N35" s="21"/>
      <c r="O35" s="22"/>
      <c r="Q35" s="37" t="str">
        <f t="shared" si="1"/>
        <v/>
      </c>
      <c r="R35" s="40" t="str">
        <f t="shared" si="2"/>
        <v/>
      </c>
    </row>
    <row r="36" spans="1:18" x14ac:dyDescent="0.45">
      <c r="A36" s="34"/>
      <c r="B36" s="33"/>
      <c r="C36" s="69"/>
      <c r="D36" s="69"/>
      <c r="E36" s="17"/>
      <c r="F36" s="76"/>
      <c r="G36" s="32"/>
      <c r="H36" s="76"/>
      <c r="I36" s="32"/>
      <c r="J36" s="70">
        <f t="shared" si="0"/>
        <v>0</v>
      </c>
      <c r="K36" s="21"/>
      <c r="L36" s="21"/>
      <c r="M36" s="21"/>
      <c r="N36" s="21"/>
      <c r="O36" s="22"/>
      <c r="Q36" s="37" t="str">
        <f t="shared" si="1"/>
        <v/>
      </c>
      <c r="R36" s="40" t="str">
        <f t="shared" si="2"/>
        <v/>
      </c>
    </row>
    <row r="37" spans="1:18" x14ac:dyDescent="0.45">
      <c r="A37" s="34"/>
      <c r="B37" s="33"/>
      <c r="C37" s="69"/>
      <c r="D37" s="69"/>
      <c r="E37" s="17"/>
      <c r="F37" s="76"/>
      <c r="G37" s="32"/>
      <c r="H37" s="76"/>
      <c r="I37" s="32"/>
      <c r="J37" s="70">
        <f t="shared" si="0"/>
        <v>0</v>
      </c>
      <c r="K37" s="21"/>
      <c r="L37" s="21"/>
      <c r="M37" s="21"/>
      <c r="N37" s="21"/>
      <c r="O37" s="22"/>
      <c r="Q37" s="37" t="str">
        <f t="shared" si="1"/>
        <v/>
      </c>
      <c r="R37" s="40" t="str">
        <f t="shared" si="2"/>
        <v/>
      </c>
    </row>
    <row r="38" spans="1:18" x14ac:dyDescent="0.45">
      <c r="A38" s="34"/>
      <c r="B38" s="33"/>
      <c r="C38" s="69"/>
      <c r="D38" s="69"/>
      <c r="E38" s="17"/>
      <c r="F38" s="76"/>
      <c r="G38" s="32"/>
      <c r="H38" s="76"/>
      <c r="I38" s="32"/>
      <c r="J38" s="70">
        <f t="shared" si="0"/>
        <v>0</v>
      </c>
      <c r="K38" s="21"/>
      <c r="L38" s="21"/>
      <c r="M38" s="21"/>
      <c r="N38" s="21"/>
      <c r="O38" s="22"/>
      <c r="Q38" s="37" t="str">
        <f t="shared" si="1"/>
        <v/>
      </c>
      <c r="R38" s="40" t="str">
        <f t="shared" si="2"/>
        <v/>
      </c>
    </row>
    <row r="39" spans="1:18" x14ac:dyDescent="0.45">
      <c r="A39" s="34"/>
      <c r="B39" s="33"/>
      <c r="C39" s="69"/>
      <c r="D39" s="69"/>
      <c r="E39" s="17"/>
      <c r="F39" s="76"/>
      <c r="G39" s="32"/>
      <c r="H39" s="76"/>
      <c r="I39" s="32"/>
      <c r="J39" s="70">
        <f t="shared" si="0"/>
        <v>0</v>
      </c>
      <c r="K39" s="21"/>
      <c r="L39" s="21"/>
      <c r="M39" s="21"/>
      <c r="N39" s="21"/>
      <c r="O39" s="22"/>
      <c r="Q39" s="37" t="str">
        <f t="shared" si="1"/>
        <v/>
      </c>
      <c r="R39" s="40" t="str">
        <f t="shared" si="2"/>
        <v/>
      </c>
    </row>
    <row r="40" spans="1:18" x14ac:dyDescent="0.45">
      <c r="A40" s="34"/>
      <c r="B40" s="33"/>
      <c r="C40" s="69"/>
      <c r="D40" s="69"/>
      <c r="E40" s="17"/>
      <c r="F40" s="76"/>
      <c r="G40" s="32"/>
      <c r="H40" s="76"/>
      <c r="I40" s="32"/>
      <c r="J40" s="70">
        <f t="shared" si="0"/>
        <v>0</v>
      </c>
      <c r="K40" s="21"/>
      <c r="L40" s="21"/>
      <c r="M40" s="21"/>
      <c r="N40" s="21"/>
      <c r="O40" s="22"/>
      <c r="Q40" s="37" t="str">
        <f t="shared" si="1"/>
        <v/>
      </c>
      <c r="R40" s="40" t="str">
        <f t="shared" si="2"/>
        <v/>
      </c>
    </row>
    <row r="41" spans="1:18" x14ac:dyDescent="0.45">
      <c r="A41" s="34"/>
      <c r="B41" s="33"/>
      <c r="C41" s="69"/>
      <c r="D41" s="69"/>
      <c r="E41" s="17"/>
      <c r="F41" s="76"/>
      <c r="G41" s="32"/>
      <c r="H41" s="76"/>
      <c r="I41" s="32"/>
      <c r="J41" s="70">
        <f t="shared" si="0"/>
        <v>0</v>
      </c>
      <c r="K41" s="21"/>
      <c r="L41" s="21"/>
      <c r="M41" s="21"/>
      <c r="N41" s="21"/>
      <c r="O41" s="23"/>
      <c r="Q41" s="37" t="str">
        <f t="shared" si="1"/>
        <v/>
      </c>
      <c r="R41" s="40" t="str">
        <f t="shared" ref="R41:R65" si="3">IFERROR(IF(AND(J41="",SUM(K41:N41)&gt;0),SUM(K41:N41),IF(SUM(K41:N41)-J41=0,"",SUM(K41:N41)-J41)),"")</f>
        <v/>
      </c>
    </row>
    <row r="42" spans="1:18" x14ac:dyDescent="0.45">
      <c r="A42" s="34"/>
      <c r="B42" s="33"/>
      <c r="C42" s="69"/>
      <c r="D42" s="69"/>
      <c r="E42" s="17"/>
      <c r="F42" s="76"/>
      <c r="G42" s="32"/>
      <c r="H42" s="76"/>
      <c r="I42" s="32"/>
      <c r="J42" s="70">
        <f t="shared" si="0"/>
        <v>0</v>
      </c>
      <c r="K42" s="21"/>
      <c r="L42" s="21"/>
      <c r="M42" s="21"/>
      <c r="N42" s="21"/>
      <c r="O42" s="23"/>
      <c r="Q42" s="37" t="str">
        <f t="shared" si="1"/>
        <v/>
      </c>
      <c r="R42" s="40" t="str">
        <f t="shared" si="3"/>
        <v/>
      </c>
    </row>
    <row r="43" spans="1:18" x14ac:dyDescent="0.45">
      <c r="A43" s="34"/>
      <c r="B43" s="33"/>
      <c r="C43" s="69"/>
      <c r="D43" s="69"/>
      <c r="E43" s="17"/>
      <c r="F43" s="76"/>
      <c r="G43" s="32"/>
      <c r="H43" s="76"/>
      <c r="I43" s="32"/>
      <c r="J43" s="70">
        <f t="shared" si="0"/>
        <v>0</v>
      </c>
      <c r="K43" s="21"/>
      <c r="L43" s="21"/>
      <c r="M43" s="21"/>
      <c r="N43" s="21"/>
      <c r="O43" s="23"/>
      <c r="Q43" s="37" t="str">
        <f t="shared" si="1"/>
        <v/>
      </c>
      <c r="R43" s="40" t="str">
        <f t="shared" si="3"/>
        <v/>
      </c>
    </row>
    <row r="44" spans="1:18" x14ac:dyDescent="0.45">
      <c r="A44" s="34"/>
      <c r="B44" s="33"/>
      <c r="C44" s="69"/>
      <c r="D44" s="69"/>
      <c r="E44" s="17"/>
      <c r="F44" s="76"/>
      <c r="G44" s="32"/>
      <c r="H44" s="76"/>
      <c r="I44" s="32"/>
      <c r="J44" s="70">
        <f t="shared" si="0"/>
        <v>0</v>
      </c>
      <c r="K44" s="21"/>
      <c r="L44" s="21"/>
      <c r="M44" s="21"/>
      <c r="N44" s="21"/>
      <c r="O44" s="23"/>
      <c r="Q44" s="37" t="str">
        <f t="shared" si="1"/>
        <v/>
      </c>
      <c r="R44" s="40" t="str">
        <f t="shared" si="3"/>
        <v/>
      </c>
    </row>
    <row r="45" spans="1:18" x14ac:dyDescent="0.45">
      <c r="A45" s="34"/>
      <c r="B45" s="33"/>
      <c r="C45" s="69"/>
      <c r="D45" s="69"/>
      <c r="E45" s="17"/>
      <c r="F45" s="76"/>
      <c r="G45" s="32"/>
      <c r="H45" s="76"/>
      <c r="I45" s="32"/>
      <c r="J45" s="70">
        <f t="shared" si="0"/>
        <v>0</v>
      </c>
      <c r="K45" s="21"/>
      <c r="L45" s="21"/>
      <c r="M45" s="21"/>
      <c r="N45" s="21"/>
      <c r="O45" s="23"/>
      <c r="Q45" s="37" t="str">
        <f t="shared" si="1"/>
        <v/>
      </c>
      <c r="R45" s="40" t="str">
        <f t="shared" si="3"/>
        <v/>
      </c>
    </row>
    <row r="46" spans="1:18" x14ac:dyDescent="0.45">
      <c r="A46" s="34"/>
      <c r="B46" s="33"/>
      <c r="C46" s="69"/>
      <c r="D46" s="69"/>
      <c r="E46" s="17"/>
      <c r="F46" s="76"/>
      <c r="G46" s="32"/>
      <c r="H46" s="76"/>
      <c r="I46" s="32"/>
      <c r="J46" s="70">
        <f t="shared" si="0"/>
        <v>0</v>
      </c>
      <c r="K46" s="21"/>
      <c r="L46" s="21"/>
      <c r="M46" s="21"/>
      <c r="N46" s="21"/>
      <c r="O46" s="23"/>
      <c r="Q46" s="37" t="str">
        <f t="shared" si="1"/>
        <v/>
      </c>
      <c r="R46" s="40" t="str">
        <f t="shared" si="3"/>
        <v/>
      </c>
    </row>
    <row r="47" spans="1:18" x14ac:dyDescent="0.45">
      <c r="A47" s="34"/>
      <c r="B47" s="33"/>
      <c r="C47" s="32"/>
      <c r="D47" s="69"/>
      <c r="E47" s="17"/>
      <c r="F47" s="73"/>
      <c r="G47" s="32"/>
      <c r="H47" s="75"/>
      <c r="I47" s="32"/>
      <c r="J47" s="70">
        <f t="shared" si="0"/>
        <v>0</v>
      </c>
      <c r="K47" s="21"/>
      <c r="L47" s="21"/>
      <c r="M47" s="21"/>
      <c r="N47" s="21"/>
      <c r="O47" s="20"/>
      <c r="Q47" s="37" t="str">
        <f t="shared" si="1"/>
        <v/>
      </c>
      <c r="R47" s="40" t="str">
        <f t="shared" si="3"/>
        <v/>
      </c>
    </row>
    <row r="48" spans="1:18" x14ac:dyDescent="0.45">
      <c r="A48" s="34"/>
      <c r="B48" s="33"/>
      <c r="C48" s="32"/>
      <c r="D48" s="69"/>
      <c r="E48" s="17"/>
      <c r="F48" s="73"/>
      <c r="G48" s="32"/>
      <c r="H48" s="75"/>
      <c r="I48" s="32"/>
      <c r="J48" s="70">
        <f t="shared" si="0"/>
        <v>0</v>
      </c>
      <c r="K48" s="21"/>
      <c r="L48" s="21"/>
      <c r="M48" s="21"/>
      <c r="N48" s="21"/>
      <c r="O48" s="20"/>
      <c r="Q48" s="37" t="str">
        <f t="shared" si="1"/>
        <v/>
      </c>
      <c r="R48" s="40" t="str">
        <f t="shared" si="3"/>
        <v/>
      </c>
    </row>
    <row r="49" spans="1:18" x14ac:dyDescent="0.45">
      <c r="A49" s="34"/>
      <c r="B49" s="33"/>
      <c r="C49" s="32"/>
      <c r="D49" s="69"/>
      <c r="E49" s="17"/>
      <c r="F49" s="73"/>
      <c r="G49" s="32"/>
      <c r="H49" s="75"/>
      <c r="I49" s="32"/>
      <c r="J49" s="70">
        <f t="shared" si="0"/>
        <v>0</v>
      </c>
      <c r="K49" s="21"/>
      <c r="L49" s="21"/>
      <c r="M49" s="21"/>
      <c r="N49" s="21"/>
      <c r="O49" s="20"/>
      <c r="Q49" s="37" t="str">
        <f t="shared" si="1"/>
        <v/>
      </c>
      <c r="R49" s="40" t="str">
        <f t="shared" si="3"/>
        <v/>
      </c>
    </row>
    <row r="50" spans="1:18" x14ac:dyDescent="0.45">
      <c r="A50" s="34"/>
      <c r="B50" s="33"/>
      <c r="C50" s="69"/>
      <c r="D50" s="69"/>
      <c r="E50" s="17"/>
      <c r="F50" s="74"/>
      <c r="G50" s="32"/>
      <c r="H50" s="76"/>
      <c r="I50" s="32"/>
      <c r="J50" s="70">
        <f t="shared" si="0"/>
        <v>0</v>
      </c>
      <c r="K50" s="21"/>
      <c r="L50" s="21"/>
      <c r="M50" s="21"/>
      <c r="N50" s="21"/>
      <c r="O50" s="20"/>
      <c r="Q50" s="37" t="str">
        <f t="shared" si="1"/>
        <v/>
      </c>
      <c r="R50" s="40" t="str">
        <f t="shared" si="3"/>
        <v/>
      </c>
    </row>
    <row r="51" spans="1:18" x14ac:dyDescent="0.45">
      <c r="A51" s="34"/>
      <c r="B51" s="33"/>
      <c r="C51" s="69"/>
      <c r="D51" s="69"/>
      <c r="E51" s="17"/>
      <c r="F51" s="73"/>
      <c r="G51" s="32"/>
      <c r="H51" s="75"/>
      <c r="I51" s="32"/>
      <c r="J51" s="70">
        <f t="shared" si="0"/>
        <v>0</v>
      </c>
      <c r="K51" s="21"/>
      <c r="L51" s="21"/>
      <c r="M51" s="21"/>
      <c r="N51" s="21"/>
      <c r="O51" s="20"/>
      <c r="Q51" s="37" t="str">
        <f t="shared" si="1"/>
        <v/>
      </c>
      <c r="R51" s="40" t="str">
        <f t="shared" si="3"/>
        <v/>
      </c>
    </row>
    <row r="52" spans="1:18" x14ac:dyDescent="0.45">
      <c r="A52" s="34"/>
      <c r="B52" s="33"/>
      <c r="C52" s="69"/>
      <c r="D52" s="69"/>
      <c r="E52" s="21"/>
      <c r="F52" s="76"/>
      <c r="G52" s="32"/>
      <c r="H52" s="75"/>
      <c r="I52" s="32"/>
      <c r="J52" s="70">
        <f t="shared" si="0"/>
        <v>0</v>
      </c>
      <c r="K52" s="21"/>
      <c r="L52" s="21"/>
      <c r="M52" s="21"/>
      <c r="N52" s="21"/>
      <c r="O52" s="20"/>
      <c r="Q52" s="37" t="str">
        <f t="shared" si="1"/>
        <v/>
      </c>
      <c r="R52" s="40" t="str">
        <f t="shared" si="3"/>
        <v/>
      </c>
    </row>
    <row r="53" spans="1:18" x14ac:dyDescent="0.45">
      <c r="A53" s="34"/>
      <c r="B53" s="33"/>
      <c r="C53" s="69"/>
      <c r="D53" s="69"/>
      <c r="E53" s="17"/>
      <c r="F53" s="76"/>
      <c r="G53" s="32"/>
      <c r="H53" s="76"/>
      <c r="I53" s="32"/>
      <c r="J53" s="70">
        <f t="shared" si="0"/>
        <v>0</v>
      </c>
      <c r="K53" s="21"/>
      <c r="L53" s="21"/>
      <c r="M53" s="21"/>
      <c r="N53" s="21"/>
      <c r="O53" s="20"/>
      <c r="Q53" s="37" t="str">
        <f t="shared" si="1"/>
        <v/>
      </c>
      <c r="R53" s="40" t="str">
        <f t="shared" si="3"/>
        <v/>
      </c>
    </row>
    <row r="54" spans="1:18" x14ac:dyDescent="0.45">
      <c r="A54" s="34"/>
      <c r="B54" s="33"/>
      <c r="C54" s="69"/>
      <c r="D54" s="69"/>
      <c r="E54" s="17"/>
      <c r="F54" s="76"/>
      <c r="G54" s="32"/>
      <c r="H54" s="76"/>
      <c r="I54" s="32"/>
      <c r="J54" s="70">
        <f t="shared" si="0"/>
        <v>0</v>
      </c>
      <c r="K54" s="21"/>
      <c r="L54" s="21"/>
      <c r="M54" s="21"/>
      <c r="N54" s="21"/>
      <c r="O54" s="22"/>
      <c r="Q54" s="37" t="str">
        <f t="shared" si="1"/>
        <v/>
      </c>
      <c r="R54" s="40" t="str">
        <f t="shared" si="3"/>
        <v/>
      </c>
    </row>
    <row r="55" spans="1:18" x14ac:dyDescent="0.45">
      <c r="A55" s="34"/>
      <c r="B55" s="33"/>
      <c r="C55" s="69"/>
      <c r="D55" s="69"/>
      <c r="E55" s="17"/>
      <c r="F55" s="76"/>
      <c r="G55" s="32"/>
      <c r="H55" s="76"/>
      <c r="I55" s="32"/>
      <c r="J55" s="70">
        <f t="shared" si="0"/>
        <v>0</v>
      </c>
      <c r="K55" s="21"/>
      <c r="L55" s="21"/>
      <c r="M55" s="21"/>
      <c r="N55" s="21"/>
      <c r="O55" s="20"/>
      <c r="Q55" s="37" t="str">
        <f t="shared" si="1"/>
        <v/>
      </c>
      <c r="R55" s="40" t="str">
        <f t="shared" si="3"/>
        <v/>
      </c>
    </row>
    <row r="56" spans="1:18" x14ac:dyDescent="0.45">
      <c r="A56" s="34"/>
      <c r="B56" s="33"/>
      <c r="C56" s="69"/>
      <c r="D56" s="69"/>
      <c r="E56" s="17"/>
      <c r="F56" s="76"/>
      <c r="G56" s="32"/>
      <c r="H56" s="76"/>
      <c r="I56" s="32"/>
      <c r="J56" s="70">
        <f t="shared" si="0"/>
        <v>0</v>
      </c>
      <c r="K56" s="21"/>
      <c r="L56" s="21"/>
      <c r="M56" s="21"/>
      <c r="N56" s="21"/>
      <c r="O56" s="22"/>
      <c r="Q56" s="37" t="str">
        <f t="shared" si="1"/>
        <v/>
      </c>
      <c r="R56" s="40" t="str">
        <f t="shared" si="3"/>
        <v/>
      </c>
    </row>
    <row r="57" spans="1:18" x14ac:dyDescent="0.45">
      <c r="A57" s="34"/>
      <c r="B57" s="33"/>
      <c r="C57" s="69"/>
      <c r="D57" s="69"/>
      <c r="E57" s="17"/>
      <c r="F57" s="76"/>
      <c r="G57" s="32"/>
      <c r="H57" s="76"/>
      <c r="I57" s="32"/>
      <c r="J57" s="70">
        <f t="shared" si="0"/>
        <v>0</v>
      </c>
      <c r="K57" s="21"/>
      <c r="L57" s="21"/>
      <c r="M57" s="21"/>
      <c r="N57" s="21"/>
      <c r="O57" s="20"/>
      <c r="Q57" s="37" t="str">
        <f t="shared" si="1"/>
        <v/>
      </c>
      <c r="R57" s="40" t="str">
        <f t="shared" si="3"/>
        <v/>
      </c>
    </row>
    <row r="58" spans="1:18" x14ac:dyDescent="0.45">
      <c r="A58" s="34"/>
      <c r="B58" s="33"/>
      <c r="C58" s="69"/>
      <c r="D58" s="69"/>
      <c r="E58" s="17"/>
      <c r="F58" s="76"/>
      <c r="G58" s="32"/>
      <c r="H58" s="76"/>
      <c r="I58" s="32"/>
      <c r="J58" s="70">
        <f t="shared" si="0"/>
        <v>0</v>
      </c>
      <c r="K58" s="21"/>
      <c r="L58" s="21"/>
      <c r="M58" s="21"/>
      <c r="N58" s="21"/>
      <c r="O58" s="23"/>
      <c r="Q58" s="37" t="str">
        <f t="shared" si="1"/>
        <v/>
      </c>
      <c r="R58" s="40" t="str">
        <f t="shared" si="3"/>
        <v/>
      </c>
    </row>
    <row r="59" spans="1:18" x14ac:dyDescent="0.45">
      <c r="A59" s="34"/>
      <c r="B59" s="33"/>
      <c r="C59" s="69"/>
      <c r="D59" s="69"/>
      <c r="E59" s="17"/>
      <c r="F59" s="76"/>
      <c r="G59" s="32"/>
      <c r="H59" s="76"/>
      <c r="I59" s="32"/>
      <c r="J59" s="70">
        <f t="shared" si="0"/>
        <v>0</v>
      </c>
      <c r="K59" s="21"/>
      <c r="L59" s="21"/>
      <c r="M59" s="21"/>
      <c r="N59" s="21"/>
      <c r="O59" s="23"/>
      <c r="Q59" s="37" t="str">
        <f t="shared" si="1"/>
        <v/>
      </c>
      <c r="R59" s="40" t="str">
        <f t="shared" si="3"/>
        <v/>
      </c>
    </row>
    <row r="60" spans="1:18" x14ac:dyDescent="0.45">
      <c r="A60" s="34"/>
      <c r="B60" s="33"/>
      <c r="C60" s="69"/>
      <c r="D60" s="69"/>
      <c r="E60" s="17"/>
      <c r="F60" s="76"/>
      <c r="G60" s="32"/>
      <c r="H60" s="76"/>
      <c r="I60" s="32"/>
      <c r="J60" s="70">
        <f t="shared" si="0"/>
        <v>0</v>
      </c>
      <c r="K60" s="21"/>
      <c r="L60" s="21"/>
      <c r="M60" s="21"/>
      <c r="N60" s="21"/>
      <c r="O60" s="23"/>
      <c r="Q60" s="37" t="str">
        <f t="shared" si="1"/>
        <v/>
      </c>
      <c r="R60" s="40" t="str">
        <f t="shared" si="3"/>
        <v/>
      </c>
    </row>
    <row r="61" spans="1:18" x14ac:dyDescent="0.45">
      <c r="A61" s="34"/>
      <c r="B61" s="33"/>
      <c r="C61" s="69"/>
      <c r="D61" s="69"/>
      <c r="E61" s="17"/>
      <c r="F61" s="76"/>
      <c r="G61" s="32"/>
      <c r="H61" s="76"/>
      <c r="I61" s="32"/>
      <c r="J61" s="70">
        <f t="shared" si="0"/>
        <v>0</v>
      </c>
      <c r="K61" s="21"/>
      <c r="L61" s="21"/>
      <c r="M61" s="21"/>
      <c r="N61" s="21"/>
      <c r="O61" s="23"/>
      <c r="Q61" s="37" t="str">
        <f t="shared" si="1"/>
        <v/>
      </c>
      <c r="R61" s="40" t="str">
        <f t="shared" si="3"/>
        <v/>
      </c>
    </row>
    <row r="62" spans="1:18" x14ac:dyDescent="0.45">
      <c r="A62" s="34"/>
      <c r="B62" s="33"/>
      <c r="C62" s="69"/>
      <c r="D62" s="69"/>
      <c r="E62" s="17"/>
      <c r="F62" s="76"/>
      <c r="G62" s="32"/>
      <c r="H62" s="76"/>
      <c r="I62" s="32"/>
      <c r="J62" s="70">
        <f t="shared" si="0"/>
        <v>0</v>
      </c>
      <c r="K62" s="21"/>
      <c r="L62" s="21"/>
      <c r="M62" s="21"/>
      <c r="N62" s="21"/>
      <c r="O62" s="23"/>
      <c r="Q62" s="37" t="str">
        <f t="shared" si="1"/>
        <v/>
      </c>
      <c r="R62" s="40" t="str">
        <f t="shared" si="3"/>
        <v/>
      </c>
    </row>
    <row r="63" spans="1:18" x14ac:dyDescent="0.45">
      <c r="A63" s="34"/>
      <c r="B63" s="33"/>
      <c r="C63" s="69"/>
      <c r="D63" s="69"/>
      <c r="E63" s="17"/>
      <c r="F63" s="76"/>
      <c r="G63" s="32"/>
      <c r="H63" s="76"/>
      <c r="I63" s="32"/>
      <c r="J63" s="70">
        <f t="shared" si="0"/>
        <v>0</v>
      </c>
      <c r="K63" s="21"/>
      <c r="L63" s="21"/>
      <c r="M63" s="21"/>
      <c r="N63" s="21"/>
      <c r="O63" s="23"/>
      <c r="Q63" s="37" t="str">
        <f t="shared" si="1"/>
        <v/>
      </c>
      <c r="R63" s="40" t="str">
        <f t="shared" si="3"/>
        <v/>
      </c>
    </row>
    <row r="64" spans="1:18" x14ac:dyDescent="0.45">
      <c r="A64" s="34"/>
      <c r="B64" s="33"/>
      <c r="C64" s="69"/>
      <c r="D64" s="69"/>
      <c r="E64" s="17"/>
      <c r="F64" s="76"/>
      <c r="G64" s="32"/>
      <c r="H64" s="76"/>
      <c r="I64" s="32"/>
      <c r="J64" s="70">
        <f t="shared" si="0"/>
        <v>0</v>
      </c>
      <c r="K64" s="21"/>
      <c r="L64" s="21"/>
      <c r="M64" s="21"/>
      <c r="N64" s="21"/>
      <c r="O64" s="23"/>
      <c r="Q64" s="37" t="str">
        <f t="shared" si="1"/>
        <v/>
      </c>
      <c r="R64" s="40" t="str">
        <f t="shared" si="3"/>
        <v/>
      </c>
    </row>
    <row r="65" spans="1:18" x14ac:dyDescent="0.45">
      <c r="A65" s="34"/>
      <c r="B65" s="33"/>
      <c r="C65" s="69"/>
      <c r="D65" s="69"/>
      <c r="E65" s="17"/>
      <c r="F65" s="76"/>
      <c r="G65" s="32"/>
      <c r="H65" s="76"/>
      <c r="I65" s="32"/>
      <c r="J65" s="70">
        <f t="shared" si="0"/>
        <v>0</v>
      </c>
      <c r="K65" s="21"/>
      <c r="L65" s="21"/>
      <c r="M65" s="21"/>
      <c r="N65" s="21"/>
      <c r="O65" s="23"/>
      <c r="Q65" s="37" t="str">
        <f t="shared" si="1"/>
        <v/>
      </c>
      <c r="R65" s="40" t="str">
        <f t="shared" si="3"/>
        <v/>
      </c>
    </row>
    <row r="66" spans="1:18" x14ac:dyDescent="0.45">
      <c r="A66" s="34"/>
      <c r="B66" s="33"/>
      <c r="C66" s="69"/>
      <c r="D66" s="69"/>
      <c r="E66" s="17"/>
      <c r="F66" s="76"/>
      <c r="G66" s="32"/>
      <c r="H66" s="76"/>
      <c r="I66" s="32"/>
      <c r="J66" s="70">
        <f t="shared" si="0"/>
        <v>0</v>
      </c>
      <c r="K66" s="21"/>
      <c r="L66" s="21"/>
      <c r="M66" s="21"/>
      <c r="N66" s="21"/>
      <c r="O66" s="23"/>
      <c r="Q66" s="37" t="str">
        <f t="shared" si="1"/>
        <v/>
      </c>
      <c r="R66" s="40" t="str">
        <f t="shared" si="2"/>
        <v/>
      </c>
    </row>
    <row r="67" spans="1:18" x14ac:dyDescent="0.45">
      <c r="A67" s="34"/>
      <c r="B67" s="33"/>
      <c r="C67" s="69"/>
      <c r="D67" s="69"/>
      <c r="E67" s="17"/>
      <c r="F67" s="76"/>
      <c r="G67" s="32"/>
      <c r="H67" s="76"/>
      <c r="I67" s="32"/>
      <c r="J67" s="70">
        <f t="shared" si="0"/>
        <v>0</v>
      </c>
      <c r="K67" s="21"/>
      <c r="L67" s="21"/>
      <c r="M67" s="21"/>
      <c r="N67" s="21"/>
      <c r="O67" s="23"/>
      <c r="Q67" s="37" t="str">
        <f t="shared" ref="Q67:Q100" si="4">IF(AND(R67&lt;&gt;"",R67&lt;&gt;0),"ERROR","")</f>
        <v/>
      </c>
      <c r="R67" s="40" t="str">
        <f t="shared" ref="R67:R100" si="5">IFERROR(IF(AND(J67="",SUM(K67:N67)&gt;0),SUM(K67:N67),IF(SUM(K67:N67)-J67=0,"",SUM(K67:N67)-J67)),"")</f>
        <v/>
      </c>
    </row>
    <row r="68" spans="1:18" x14ac:dyDescent="0.45">
      <c r="A68" s="34"/>
      <c r="B68" s="33"/>
      <c r="C68" s="69"/>
      <c r="D68" s="69"/>
      <c r="E68" s="17"/>
      <c r="F68" s="76"/>
      <c r="G68" s="32"/>
      <c r="H68" s="76"/>
      <c r="I68" s="32"/>
      <c r="J68" s="70">
        <f t="shared" si="0"/>
        <v>0</v>
      </c>
      <c r="K68" s="21"/>
      <c r="L68" s="21"/>
      <c r="M68" s="21"/>
      <c r="N68" s="21"/>
      <c r="O68" s="23"/>
      <c r="Q68" s="37" t="str">
        <f t="shared" si="4"/>
        <v/>
      </c>
      <c r="R68" s="40" t="str">
        <f t="shared" si="5"/>
        <v/>
      </c>
    </row>
    <row r="69" spans="1:18" x14ac:dyDescent="0.45">
      <c r="A69" s="34"/>
      <c r="B69" s="33"/>
      <c r="C69" s="69"/>
      <c r="D69" s="69"/>
      <c r="E69" s="17"/>
      <c r="F69" s="76"/>
      <c r="G69" s="32"/>
      <c r="H69" s="76"/>
      <c r="I69" s="32"/>
      <c r="J69" s="70">
        <f t="shared" si="0"/>
        <v>0</v>
      </c>
      <c r="K69" s="21"/>
      <c r="L69" s="21"/>
      <c r="M69" s="21"/>
      <c r="N69" s="21"/>
      <c r="O69" s="23"/>
      <c r="Q69" s="37" t="str">
        <f t="shared" si="4"/>
        <v/>
      </c>
      <c r="R69" s="40" t="str">
        <f t="shared" si="5"/>
        <v/>
      </c>
    </row>
    <row r="70" spans="1:18" x14ac:dyDescent="0.45">
      <c r="A70" s="34"/>
      <c r="B70" s="33"/>
      <c r="C70" s="69"/>
      <c r="D70" s="69"/>
      <c r="E70" s="17"/>
      <c r="F70" s="76"/>
      <c r="G70" s="32"/>
      <c r="H70" s="76"/>
      <c r="I70" s="32"/>
      <c r="J70" s="70">
        <f t="shared" si="0"/>
        <v>0</v>
      </c>
      <c r="K70" s="21"/>
      <c r="L70" s="21"/>
      <c r="M70" s="21"/>
      <c r="N70" s="21"/>
      <c r="O70" s="23"/>
      <c r="Q70" s="37" t="str">
        <f t="shared" si="4"/>
        <v/>
      </c>
      <c r="R70" s="40" t="str">
        <f t="shared" si="5"/>
        <v/>
      </c>
    </row>
    <row r="71" spans="1:18" x14ac:dyDescent="0.45">
      <c r="A71" s="34"/>
      <c r="B71" s="33"/>
      <c r="C71" s="69"/>
      <c r="D71" s="69"/>
      <c r="E71" s="17"/>
      <c r="F71" s="76"/>
      <c r="G71" s="32"/>
      <c r="H71" s="76"/>
      <c r="I71" s="32"/>
      <c r="J71" s="70">
        <f t="shared" si="0"/>
        <v>0</v>
      </c>
      <c r="K71" s="21"/>
      <c r="L71" s="21"/>
      <c r="M71" s="21"/>
      <c r="N71" s="21"/>
      <c r="O71" s="23"/>
      <c r="Q71" s="37" t="str">
        <f t="shared" si="4"/>
        <v/>
      </c>
      <c r="R71" s="40" t="str">
        <f t="shared" si="5"/>
        <v/>
      </c>
    </row>
    <row r="72" spans="1:18" x14ac:dyDescent="0.45">
      <c r="A72" s="34"/>
      <c r="B72" s="33"/>
      <c r="C72" s="69"/>
      <c r="D72" s="69"/>
      <c r="E72" s="17"/>
      <c r="F72" s="76"/>
      <c r="G72" s="32"/>
      <c r="H72" s="76"/>
      <c r="I72" s="32"/>
      <c r="J72" s="70">
        <f t="shared" si="0"/>
        <v>0</v>
      </c>
      <c r="K72" s="21"/>
      <c r="L72" s="21"/>
      <c r="M72" s="21"/>
      <c r="N72" s="21"/>
      <c r="O72" s="23"/>
      <c r="Q72" s="37" t="str">
        <f t="shared" si="4"/>
        <v/>
      </c>
      <c r="R72" s="40" t="str">
        <f t="shared" si="5"/>
        <v/>
      </c>
    </row>
    <row r="73" spans="1:18" x14ac:dyDescent="0.45">
      <c r="A73" s="34"/>
      <c r="B73" s="33"/>
      <c r="C73" s="69"/>
      <c r="D73" s="69"/>
      <c r="E73" s="17"/>
      <c r="F73" s="76"/>
      <c r="G73" s="32"/>
      <c r="H73" s="76"/>
      <c r="I73" s="32"/>
      <c r="J73" s="70">
        <f t="shared" ref="J73:J136" si="6">ROUND(E73*IF(F73="",1,F73)*IF(H73="",1,H73),0)</f>
        <v>0</v>
      </c>
      <c r="K73" s="21"/>
      <c r="L73" s="21"/>
      <c r="M73" s="21"/>
      <c r="N73" s="21"/>
      <c r="O73" s="23"/>
      <c r="Q73" s="37" t="str">
        <f t="shared" si="4"/>
        <v/>
      </c>
      <c r="R73" s="40" t="str">
        <f t="shared" si="5"/>
        <v/>
      </c>
    </row>
    <row r="74" spans="1:18" x14ac:dyDescent="0.45">
      <c r="A74" s="34"/>
      <c r="B74" s="33"/>
      <c r="C74" s="69"/>
      <c r="D74" s="69"/>
      <c r="E74" s="17"/>
      <c r="F74" s="76"/>
      <c r="G74" s="32"/>
      <c r="H74" s="76"/>
      <c r="I74" s="32"/>
      <c r="J74" s="70">
        <f t="shared" si="6"/>
        <v>0</v>
      </c>
      <c r="K74" s="21"/>
      <c r="L74" s="21"/>
      <c r="M74" s="21"/>
      <c r="N74" s="21"/>
      <c r="O74" s="23"/>
      <c r="Q74" s="37" t="str">
        <f t="shared" si="4"/>
        <v/>
      </c>
      <c r="R74" s="40" t="str">
        <f t="shared" si="5"/>
        <v/>
      </c>
    </row>
    <row r="75" spans="1:18" x14ac:dyDescent="0.45">
      <c r="A75" s="34"/>
      <c r="B75" s="33"/>
      <c r="C75" s="69"/>
      <c r="D75" s="69"/>
      <c r="E75" s="17"/>
      <c r="F75" s="76"/>
      <c r="G75" s="32"/>
      <c r="H75" s="76"/>
      <c r="I75" s="32"/>
      <c r="J75" s="70">
        <f t="shared" si="6"/>
        <v>0</v>
      </c>
      <c r="K75" s="21"/>
      <c r="L75" s="21"/>
      <c r="M75" s="21"/>
      <c r="N75" s="21"/>
      <c r="O75" s="23"/>
      <c r="Q75" s="37" t="str">
        <f t="shared" si="4"/>
        <v/>
      </c>
      <c r="R75" s="40" t="str">
        <f t="shared" si="5"/>
        <v/>
      </c>
    </row>
    <row r="76" spans="1:18" x14ac:dyDescent="0.45">
      <c r="A76" s="34"/>
      <c r="B76" s="33"/>
      <c r="C76" s="69"/>
      <c r="D76" s="69"/>
      <c r="E76" s="17"/>
      <c r="F76" s="76"/>
      <c r="G76" s="32"/>
      <c r="H76" s="76"/>
      <c r="I76" s="32"/>
      <c r="J76" s="70">
        <f t="shared" si="6"/>
        <v>0</v>
      </c>
      <c r="K76" s="21"/>
      <c r="L76" s="21"/>
      <c r="M76" s="21"/>
      <c r="N76" s="21"/>
      <c r="O76" s="23"/>
      <c r="Q76" s="37" t="str">
        <f t="shared" si="4"/>
        <v/>
      </c>
      <c r="R76" s="40" t="str">
        <f t="shared" si="5"/>
        <v/>
      </c>
    </row>
    <row r="77" spans="1:18" x14ac:dyDescent="0.45">
      <c r="A77" s="34"/>
      <c r="B77" s="33"/>
      <c r="C77" s="69"/>
      <c r="D77" s="69"/>
      <c r="E77" s="17"/>
      <c r="F77" s="76"/>
      <c r="G77" s="32"/>
      <c r="H77" s="76"/>
      <c r="I77" s="32"/>
      <c r="J77" s="70">
        <f t="shared" si="6"/>
        <v>0</v>
      </c>
      <c r="K77" s="21"/>
      <c r="L77" s="21"/>
      <c r="M77" s="21"/>
      <c r="N77" s="21"/>
      <c r="O77" s="23"/>
      <c r="Q77" s="37" t="str">
        <f t="shared" si="4"/>
        <v/>
      </c>
      <c r="R77" s="40" t="str">
        <f t="shared" si="5"/>
        <v/>
      </c>
    </row>
    <row r="78" spans="1:18" x14ac:dyDescent="0.45">
      <c r="A78" s="34"/>
      <c r="B78" s="33"/>
      <c r="C78" s="69"/>
      <c r="D78" s="69"/>
      <c r="E78" s="17"/>
      <c r="F78" s="76"/>
      <c r="G78" s="32"/>
      <c r="H78" s="76"/>
      <c r="I78" s="32"/>
      <c r="J78" s="70">
        <f t="shared" si="6"/>
        <v>0</v>
      </c>
      <c r="K78" s="21"/>
      <c r="L78" s="21"/>
      <c r="M78" s="21"/>
      <c r="N78" s="21"/>
      <c r="O78" s="23"/>
      <c r="Q78" s="37" t="str">
        <f t="shared" si="4"/>
        <v/>
      </c>
      <c r="R78" s="40" t="str">
        <f t="shared" si="5"/>
        <v/>
      </c>
    </row>
    <row r="79" spans="1:18" x14ac:dyDescent="0.45">
      <c r="A79" s="34"/>
      <c r="B79" s="33"/>
      <c r="C79" s="69"/>
      <c r="D79" s="69"/>
      <c r="E79" s="17"/>
      <c r="F79" s="76"/>
      <c r="G79" s="32"/>
      <c r="H79" s="76"/>
      <c r="I79" s="32"/>
      <c r="J79" s="70">
        <f t="shared" si="6"/>
        <v>0</v>
      </c>
      <c r="K79" s="21"/>
      <c r="L79" s="21"/>
      <c r="M79" s="21"/>
      <c r="N79" s="21"/>
      <c r="O79" s="23"/>
      <c r="Q79" s="37" t="str">
        <f t="shared" si="4"/>
        <v/>
      </c>
      <c r="R79" s="40" t="str">
        <f t="shared" si="5"/>
        <v/>
      </c>
    </row>
    <row r="80" spans="1:18" x14ac:dyDescent="0.45">
      <c r="A80" s="34"/>
      <c r="B80" s="33"/>
      <c r="C80" s="69"/>
      <c r="D80" s="69"/>
      <c r="E80" s="17"/>
      <c r="F80" s="76"/>
      <c r="G80" s="32"/>
      <c r="H80" s="76"/>
      <c r="I80" s="32"/>
      <c r="J80" s="70">
        <f t="shared" si="6"/>
        <v>0</v>
      </c>
      <c r="K80" s="21"/>
      <c r="L80" s="21"/>
      <c r="M80" s="21"/>
      <c r="N80" s="21"/>
      <c r="O80" s="23"/>
      <c r="Q80" s="37" t="str">
        <f t="shared" si="4"/>
        <v/>
      </c>
      <c r="R80" s="40" t="str">
        <f t="shared" si="5"/>
        <v/>
      </c>
    </row>
    <row r="81" spans="1:18" x14ac:dyDescent="0.45">
      <c r="A81" s="34"/>
      <c r="B81" s="33"/>
      <c r="C81" s="69"/>
      <c r="D81" s="69"/>
      <c r="E81" s="17"/>
      <c r="F81" s="76"/>
      <c r="G81" s="32"/>
      <c r="H81" s="76"/>
      <c r="I81" s="32"/>
      <c r="J81" s="70">
        <f t="shared" si="6"/>
        <v>0</v>
      </c>
      <c r="K81" s="21"/>
      <c r="L81" s="21"/>
      <c r="M81" s="21"/>
      <c r="N81" s="21"/>
      <c r="O81" s="23"/>
      <c r="Q81" s="37" t="str">
        <f t="shared" si="4"/>
        <v/>
      </c>
      <c r="R81" s="40" t="str">
        <f t="shared" si="5"/>
        <v/>
      </c>
    </row>
    <row r="82" spans="1:18" x14ac:dyDescent="0.45">
      <c r="A82" s="34"/>
      <c r="B82" s="33"/>
      <c r="C82" s="69"/>
      <c r="D82" s="69"/>
      <c r="E82" s="17"/>
      <c r="F82" s="76"/>
      <c r="G82" s="32"/>
      <c r="H82" s="76"/>
      <c r="I82" s="32"/>
      <c r="J82" s="70">
        <f t="shared" si="6"/>
        <v>0</v>
      </c>
      <c r="K82" s="21"/>
      <c r="L82" s="21"/>
      <c r="M82" s="21"/>
      <c r="N82" s="21"/>
      <c r="O82" s="23"/>
      <c r="Q82" s="37" t="str">
        <f t="shared" si="4"/>
        <v/>
      </c>
      <c r="R82" s="40" t="str">
        <f t="shared" si="5"/>
        <v/>
      </c>
    </row>
    <row r="83" spans="1:18" x14ac:dyDescent="0.45">
      <c r="A83" s="34"/>
      <c r="B83" s="33"/>
      <c r="C83" s="69"/>
      <c r="D83" s="69"/>
      <c r="E83" s="17"/>
      <c r="F83" s="76"/>
      <c r="G83" s="32"/>
      <c r="H83" s="76"/>
      <c r="I83" s="32"/>
      <c r="J83" s="70">
        <f t="shared" si="6"/>
        <v>0</v>
      </c>
      <c r="K83" s="21"/>
      <c r="L83" s="21"/>
      <c r="M83" s="21"/>
      <c r="N83" s="21"/>
      <c r="O83" s="23"/>
      <c r="Q83" s="37" t="str">
        <f t="shared" si="4"/>
        <v/>
      </c>
      <c r="R83" s="40" t="str">
        <f t="shared" si="5"/>
        <v/>
      </c>
    </row>
    <row r="84" spans="1:18" x14ac:dyDescent="0.45">
      <c r="A84" s="34"/>
      <c r="B84" s="33"/>
      <c r="C84" s="69"/>
      <c r="D84" s="69"/>
      <c r="E84" s="17"/>
      <c r="F84" s="76"/>
      <c r="G84" s="32"/>
      <c r="H84" s="76"/>
      <c r="I84" s="32"/>
      <c r="J84" s="70">
        <f t="shared" si="6"/>
        <v>0</v>
      </c>
      <c r="K84" s="21"/>
      <c r="L84" s="21"/>
      <c r="M84" s="21"/>
      <c r="N84" s="21"/>
      <c r="O84" s="23"/>
      <c r="Q84" s="37" t="str">
        <f t="shared" si="4"/>
        <v/>
      </c>
      <c r="R84" s="40" t="str">
        <f t="shared" si="5"/>
        <v/>
      </c>
    </row>
    <row r="85" spans="1:18" x14ac:dyDescent="0.45">
      <c r="A85" s="34"/>
      <c r="B85" s="33"/>
      <c r="C85" s="69"/>
      <c r="D85" s="69"/>
      <c r="E85" s="17"/>
      <c r="F85" s="76"/>
      <c r="G85" s="32"/>
      <c r="H85" s="76"/>
      <c r="I85" s="32"/>
      <c r="J85" s="70">
        <f t="shared" si="6"/>
        <v>0</v>
      </c>
      <c r="K85" s="21"/>
      <c r="L85" s="21"/>
      <c r="M85" s="21"/>
      <c r="N85" s="21"/>
      <c r="O85" s="23"/>
      <c r="Q85" s="37" t="str">
        <f t="shared" si="4"/>
        <v/>
      </c>
      <c r="R85" s="40" t="str">
        <f t="shared" si="5"/>
        <v/>
      </c>
    </row>
    <row r="86" spans="1:18" x14ac:dyDescent="0.45">
      <c r="A86" s="34"/>
      <c r="B86" s="33"/>
      <c r="C86" s="69"/>
      <c r="D86" s="69"/>
      <c r="E86" s="17"/>
      <c r="F86" s="76"/>
      <c r="G86" s="32"/>
      <c r="H86" s="76"/>
      <c r="I86" s="32"/>
      <c r="J86" s="70">
        <f t="shared" si="6"/>
        <v>0</v>
      </c>
      <c r="K86" s="21"/>
      <c r="L86" s="21"/>
      <c r="M86" s="21"/>
      <c r="N86" s="21"/>
      <c r="O86" s="23"/>
      <c r="Q86" s="37" t="str">
        <f t="shared" si="4"/>
        <v/>
      </c>
      <c r="R86" s="40" t="str">
        <f t="shared" si="5"/>
        <v/>
      </c>
    </row>
    <row r="87" spans="1:18" x14ac:dyDescent="0.45">
      <c r="A87" s="34"/>
      <c r="B87" s="33"/>
      <c r="C87" s="69"/>
      <c r="D87" s="69"/>
      <c r="E87" s="17"/>
      <c r="F87" s="76"/>
      <c r="G87" s="32"/>
      <c r="H87" s="76"/>
      <c r="I87" s="32"/>
      <c r="J87" s="70">
        <f t="shared" si="6"/>
        <v>0</v>
      </c>
      <c r="K87" s="21"/>
      <c r="L87" s="21"/>
      <c r="M87" s="21"/>
      <c r="N87" s="21"/>
      <c r="O87" s="23"/>
      <c r="Q87" s="37" t="str">
        <f t="shared" si="4"/>
        <v/>
      </c>
      <c r="R87" s="40" t="str">
        <f t="shared" si="5"/>
        <v/>
      </c>
    </row>
    <row r="88" spans="1:18" x14ac:dyDescent="0.45">
      <c r="A88" s="34"/>
      <c r="B88" s="33"/>
      <c r="C88" s="69"/>
      <c r="D88" s="69"/>
      <c r="E88" s="17"/>
      <c r="F88" s="76"/>
      <c r="G88" s="32"/>
      <c r="H88" s="76"/>
      <c r="I88" s="32"/>
      <c r="J88" s="70">
        <f t="shared" si="6"/>
        <v>0</v>
      </c>
      <c r="K88" s="21"/>
      <c r="L88" s="21"/>
      <c r="M88" s="21"/>
      <c r="N88" s="21"/>
      <c r="O88" s="23"/>
      <c r="Q88" s="37" t="str">
        <f t="shared" si="4"/>
        <v/>
      </c>
      <c r="R88" s="40" t="str">
        <f t="shared" si="5"/>
        <v/>
      </c>
    </row>
    <row r="89" spans="1:18" x14ac:dyDescent="0.45">
      <c r="A89" s="34"/>
      <c r="B89" s="33"/>
      <c r="C89" s="69"/>
      <c r="D89" s="69"/>
      <c r="E89" s="17"/>
      <c r="F89" s="76"/>
      <c r="G89" s="32"/>
      <c r="H89" s="76"/>
      <c r="I89" s="32"/>
      <c r="J89" s="70">
        <f t="shared" si="6"/>
        <v>0</v>
      </c>
      <c r="K89" s="21"/>
      <c r="L89" s="21"/>
      <c r="M89" s="21"/>
      <c r="N89" s="21"/>
      <c r="O89" s="23"/>
      <c r="Q89" s="37" t="str">
        <f t="shared" si="4"/>
        <v/>
      </c>
      <c r="R89" s="40" t="str">
        <f t="shared" si="5"/>
        <v/>
      </c>
    </row>
    <row r="90" spans="1:18" x14ac:dyDescent="0.45">
      <c r="A90" s="34"/>
      <c r="B90" s="33"/>
      <c r="C90" s="69"/>
      <c r="D90" s="69"/>
      <c r="E90" s="17"/>
      <c r="F90" s="76"/>
      <c r="G90" s="32"/>
      <c r="H90" s="76"/>
      <c r="I90" s="32"/>
      <c r="J90" s="70">
        <f t="shared" si="6"/>
        <v>0</v>
      </c>
      <c r="K90" s="21"/>
      <c r="L90" s="21"/>
      <c r="M90" s="21"/>
      <c r="N90" s="21"/>
      <c r="O90" s="23"/>
      <c r="Q90" s="37" t="str">
        <f t="shared" si="4"/>
        <v/>
      </c>
      <c r="R90" s="40" t="str">
        <f t="shared" si="5"/>
        <v/>
      </c>
    </row>
    <row r="91" spans="1:18" x14ac:dyDescent="0.45">
      <c r="A91" s="34"/>
      <c r="B91" s="33"/>
      <c r="C91" s="69"/>
      <c r="D91" s="69"/>
      <c r="E91" s="17"/>
      <c r="F91" s="76"/>
      <c r="G91" s="32"/>
      <c r="H91" s="76"/>
      <c r="I91" s="32"/>
      <c r="J91" s="70">
        <f t="shared" si="6"/>
        <v>0</v>
      </c>
      <c r="K91" s="21"/>
      <c r="L91" s="21"/>
      <c r="M91" s="21"/>
      <c r="N91" s="21"/>
      <c r="O91" s="23"/>
      <c r="Q91" s="37" t="str">
        <f t="shared" si="4"/>
        <v/>
      </c>
      <c r="R91" s="40" t="str">
        <f t="shared" si="5"/>
        <v/>
      </c>
    </row>
    <row r="92" spans="1:18" x14ac:dyDescent="0.45">
      <c r="A92" s="34"/>
      <c r="B92" s="33"/>
      <c r="C92" s="69"/>
      <c r="D92" s="69"/>
      <c r="E92" s="17"/>
      <c r="F92" s="76"/>
      <c r="G92" s="32"/>
      <c r="H92" s="76"/>
      <c r="I92" s="32"/>
      <c r="J92" s="70">
        <f t="shared" si="6"/>
        <v>0</v>
      </c>
      <c r="K92" s="21"/>
      <c r="L92" s="21"/>
      <c r="M92" s="21"/>
      <c r="N92" s="21"/>
      <c r="O92" s="23"/>
      <c r="Q92" s="37" t="str">
        <f t="shared" si="4"/>
        <v/>
      </c>
      <c r="R92" s="40" t="str">
        <f t="shared" si="5"/>
        <v/>
      </c>
    </row>
    <row r="93" spans="1:18" x14ac:dyDescent="0.45">
      <c r="A93" s="34"/>
      <c r="B93" s="33"/>
      <c r="C93" s="69"/>
      <c r="D93" s="69"/>
      <c r="E93" s="17"/>
      <c r="F93" s="76"/>
      <c r="G93" s="32"/>
      <c r="H93" s="76"/>
      <c r="I93" s="32"/>
      <c r="J93" s="70">
        <f t="shared" si="6"/>
        <v>0</v>
      </c>
      <c r="K93" s="21"/>
      <c r="L93" s="21"/>
      <c r="M93" s="21"/>
      <c r="N93" s="21"/>
      <c r="O93" s="23"/>
      <c r="Q93" s="37" t="str">
        <f t="shared" si="4"/>
        <v/>
      </c>
      <c r="R93" s="40" t="str">
        <f t="shared" si="5"/>
        <v/>
      </c>
    </row>
    <row r="94" spans="1:18" x14ac:dyDescent="0.45">
      <c r="A94" s="34"/>
      <c r="B94" s="33"/>
      <c r="C94" s="69"/>
      <c r="D94" s="69"/>
      <c r="E94" s="17"/>
      <c r="F94" s="76"/>
      <c r="G94" s="32"/>
      <c r="H94" s="76"/>
      <c r="I94" s="32"/>
      <c r="J94" s="70">
        <f t="shared" si="6"/>
        <v>0</v>
      </c>
      <c r="K94" s="21"/>
      <c r="L94" s="21"/>
      <c r="M94" s="21"/>
      <c r="N94" s="21"/>
      <c r="O94" s="23"/>
      <c r="Q94" s="37" t="str">
        <f t="shared" si="4"/>
        <v/>
      </c>
      <c r="R94" s="40" t="str">
        <f t="shared" si="5"/>
        <v/>
      </c>
    </row>
    <row r="95" spans="1:18" x14ac:dyDescent="0.45">
      <c r="A95" s="34"/>
      <c r="B95" s="33"/>
      <c r="C95" s="69"/>
      <c r="D95" s="69"/>
      <c r="E95" s="17"/>
      <c r="F95" s="76"/>
      <c r="G95" s="32"/>
      <c r="H95" s="76"/>
      <c r="I95" s="32"/>
      <c r="J95" s="70">
        <f t="shared" si="6"/>
        <v>0</v>
      </c>
      <c r="K95" s="21"/>
      <c r="L95" s="21"/>
      <c r="M95" s="21"/>
      <c r="N95" s="21"/>
      <c r="O95" s="23"/>
      <c r="Q95" s="37" t="str">
        <f t="shared" si="4"/>
        <v/>
      </c>
      <c r="R95" s="40" t="str">
        <f t="shared" si="5"/>
        <v/>
      </c>
    </row>
    <row r="96" spans="1:18" x14ac:dyDescent="0.45">
      <c r="A96" s="34"/>
      <c r="B96" s="33"/>
      <c r="C96" s="69"/>
      <c r="D96" s="69"/>
      <c r="E96" s="17"/>
      <c r="F96" s="76"/>
      <c r="G96" s="32"/>
      <c r="H96" s="76"/>
      <c r="I96" s="32"/>
      <c r="J96" s="70">
        <f t="shared" si="6"/>
        <v>0</v>
      </c>
      <c r="K96" s="21"/>
      <c r="L96" s="21"/>
      <c r="M96" s="21"/>
      <c r="N96" s="21"/>
      <c r="O96" s="23"/>
      <c r="Q96" s="37" t="str">
        <f t="shared" si="4"/>
        <v/>
      </c>
      <c r="R96" s="40" t="str">
        <f t="shared" si="5"/>
        <v/>
      </c>
    </row>
    <row r="97" spans="1:18" x14ac:dyDescent="0.45">
      <c r="A97" s="34"/>
      <c r="B97" s="33"/>
      <c r="C97" s="69"/>
      <c r="D97" s="69"/>
      <c r="E97" s="17"/>
      <c r="F97" s="76"/>
      <c r="G97" s="32"/>
      <c r="H97" s="76"/>
      <c r="I97" s="32"/>
      <c r="J97" s="70">
        <f t="shared" si="6"/>
        <v>0</v>
      </c>
      <c r="K97" s="21"/>
      <c r="L97" s="21"/>
      <c r="M97" s="21"/>
      <c r="N97" s="21"/>
      <c r="O97" s="23"/>
      <c r="Q97" s="37" t="str">
        <f t="shared" si="4"/>
        <v/>
      </c>
      <c r="R97" s="40" t="str">
        <f t="shared" si="5"/>
        <v/>
      </c>
    </row>
    <row r="98" spans="1:18" x14ac:dyDescent="0.45">
      <c r="A98" s="34"/>
      <c r="B98" s="33"/>
      <c r="C98" s="69"/>
      <c r="D98" s="69"/>
      <c r="E98" s="17"/>
      <c r="F98" s="76"/>
      <c r="G98" s="32"/>
      <c r="H98" s="76"/>
      <c r="I98" s="32"/>
      <c r="J98" s="70">
        <f t="shared" si="6"/>
        <v>0</v>
      </c>
      <c r="K98" s="21"/>
      <c r="L98" s="21"/>
      <c r="M98" s="21"/>
      <c r="N98" s="21"/>
      <c r="O98" s="23"/>
      <c r="Q98" s="37" t="str">
        <f t="shared" si="4"/>
        <v/>
      </c>
      <c r="R98" s="40" t="str">
        <f t="shared" si="5"/>
        <v/>
      </c>
    </row>
    <row r="99" spans="1:18" x14ac:dyDescent="0.45">
      <c r="A99" s="34"/>
      <c r="B99" s="33"/>
      <c r="C99" s="69"/>
      <c r="D99" s="69"/>
      <c r="E99" s="17"/>
      <c r="F99" s="76"/>
      <c r="G99" s="32"/>
      <c r="H99" s="76"/>
      <c r="I99" s="32"/>
      <c r="J99" s="70">
        <f t="shared" si="6"/>
        <v>0</v>
      </c>
      <c r="K99" s="21"/>
      <c r="L99" s="21"/>
      <c r="M99" s="21"/>
      <c r="N99" s="21"/>
      <c r="O99" s="23"/>
      <c r="Q99" s="37" t="str">
        <f t="shared" si="4"/>
        <v/>
      </c>
      <c r="R99" s="40" t="str">
        <f t="shared" si="5"/>
        <v/>
      </c>
    </row>
    <row r="100" spans="1:18" x14ac:dyDescent="0.45">
      <c r="A100" s="34"/>
      <c r="B100" s="33"/>
      <c r="C100" s="69"/>
      <c r="D100" s="69"/>
      <c r="E100" s="17"/>
      <c r="F100" s="76"/>
      <c r="G100" s="32"/>
      <c r="H100" s="76"/>
      <c r="I100" s="32"/>
      <c r="J100" s="70">
        <f t="shared" si="6"/>
        <v>0</v>
      </c>
      <c r="K100" s="21"/>
      <c r="L100" s="21"/>
      <c r="M100" s="21"/>
      <c r="N100" s="21"/>
      <c r="O100" s="23"/>
      <c r="Q100" s="37" t="str">
        <f t="shared" si="4"/>
        <v/>
      </c>
      <c r="R100" s="40" t="str">
        <f t="shared" si="5"/>
        <v/>
      </c>
    </row>
    <row r="101" spans="1:18" x14ac:dyDescent="0.45">
      <c r="A101" s="34"/>
      <c r="B101" s="33"/>
      <c r="C101" s="69"/>
      <c r="D101" s="69"/>
      <c r="E101" s="17"/>
      <c r="F101" s="76"/>
      <c r="G101" s="32"/>
      <c r="H101" s="76"/>
      <c r="I101" s="32"/>
      <c r="J101" s="70">
        <f t="shared" si="6"/>
        <v>0</v>
      </c>
      <c r="K101" s="21"/>
      <c r="L101" s="21"/>
      <c r="M101" s="21"/>
      <c r="N101" s="21"/>
      <c r="O101" s="23"/>
      <c r="Q101" s="37" t="str">
        <f t="shared" ref="Q101:Q109" si="7">IF(AND(R101&lt;&gt;"",R101&lt;&gt;0),"ERROR","")</f>
        <v/>
      </c>
      <c r="R101" s="40" t="str">
        <f t="shared" ref="R101:R109" si="8">IFERROR(IF(AND(J101="",SUM(K101:N101)&gt;0),SUM(K101:N101),IF(SUM(K101:N101)-J101=0,"",SUM(K101:N101)-J101)),"")</f>
        <v/>
      </c>
    </row>
    <row r="102" spans="1:18" x14ac:dyDescent="0.45">
      <c r="A102" s="34"/>
      <c r="B102" s="33"/>
      <c r="C102" s="69"/>
      <c r="D102" s="69"/>
      <c r="E102" s="17"/>
      <c r="F102" s="76"/>
      <c r="G102" s="32"/>
      <c r="H102" s="76"/>
      <c r="I102" s="32"/>
      <c r="J102" s="70">
        <f t="shared" si="6"/>
        <v>0</v>
      </c>
      <c r="K102" s="21"/>
      <c r="L102" s="21"/>
      <c r="M102" s="21"/>
      <c r="N102" s="21"/>
      <c r="O102" s="23"/>
      <c r="Q102" s="37" t="str">
        <f t="shared" si="7"/>
        <v/>
      </c>
      <c r="R102" s="40" t="str">
        <f t="shared" si="8"/>
        <v/>
      </c>
    </row>
    <row r="103" spans="1:18" x14ac:dyDescent="0.45">
      <c r="A103" s="34"/>
      <c r="B103" s="33"/>
      <c r="C103" s="69"/>
      <c r="D103" s="69"/>
      <c r="E103" s="17"/>
      <c r="F103" s="76"/>
      <c r="G103" s="32"/>
      <c r="H103" s="76"/>
      <c r="I103" s="32"/>
      <c r="J103" s="70">
        <f t="shared" si="6"/>
        <v>0</v>
      </c>
      <c r="K103" s="21"/>
      <c r="L103" s="21"/>
      <c r="M103" s="21"/>
      <c r="N103" s="21"/>
      <c r="O103" s="23"/>
      <c r="Q103" s="37" t="str">
        <f t="shared" si="7"/>
        <v/>
      </c>
      <c r="R103" s="40" t="str">
        <f t="shared" si="8"/>
        <v/>
      </c>
    </row>
    <row r="104" spans="1:18" x14ac:dyDescent="0.45">
      <c r="A104" s="34"/>
      <c r="B104" s="33"/>
      <c r="C104" s="69"/>
      <c r="D104" s="69"/>
      <c r="E104" s="17"/>
      <c r="F104" s="76"/>
      <c r="G104" s="32"/>
      <c r="H104" s="76"/>
      <c r="I104" s="32"/>
      <c r="J104" s="70">
        <f t="shared" si="6"/>
        <v>0</v>
      </c>
      <c r="K104" s="21"/>
      <c r="L104" s="21"/>
      <c r="M104" s="21"/>
      <c r="N104" s="21"/>
      <c r="O104" s="23"/>
      <c r="Q104" s="37" t="str">
        <f t="shared" si="7"/>
        <v/>
      </c>
      <c r="R104" s="40" t="str">
        <f t="shared" si="8"/>
        <v/>
      </c>
    </row>
    <row r="105" spans="1:18" x14ac:dyDescent="0.45">
      <c r="A105" s="34"/>
      <c r="B105" s="33"/>
      <c r="C105" s="69"/>
      <c r="D105" s="69"/>
      <c r="E105" s="17"/>
      <c r="F105" s="76"/>
      <c r="G105" s="32"/>
      <c r="H105" s="76"/>
      <c r="I105" s="32"/>
      <c r="J105" s="70">
        <f t="shared" si="6"/>
        <v>0</v>
      </c>
      <c r="K105" s="21"/>
      <c r="L105" s="21"/>
      <c r="M105" s="21"/>
      <c r="N105" s="21"/>
      <c r="O105" s="23"/>
      <c r="Q105" s="37" t="str">
        <f t="shared" si="7"/>
        <v/>
      </c>
      <c r="R105" s="40" t="str">
        <f t="shared" si="8"/>
        <v/>
      </c>
    </row>
    <row r="106" spans="1:18" x14ac:dyDescent="0.45">
      <c r="A106" s="34"/>
      <c r="B106" s="33"/>
      <c r="C106" s="69"/>
      <c r="D106" s="69"/>
      <c r="E106" s="17"/>
      <c r="F106" s="76"/>
      <c r="G106" s="32"/>
      <c r="H106" s="76"/>
      <c r="I106" s="32"/>
      <c r="J106" s="70">
        <f t="shared" si="6"/>
        <v>0</v>
      </c>
      <c r="K106" s="21"/>
      <c r="L106" s="21"/>
      <c r="M106" s="21"/>
      <c r="N106" s="21"/>
      <c r="O106" s="23"/>
      <c r="Q106" s="37" t="str">
        <f t="shared" si="7"/>
        <v/>
      </c>
      <c r="R106" s="40" t="str">
        <f t="shared" si="8"/>
        <v/>
      </c>
    </row>
    <row r="107" spans="1:18" x14ac:dyDescent="0.45">
      <c r="A107" s="34"/>
      <c r="B107" s="33"/>
      <c r="C107" s="69"/>
      <c r="D107" s="69"/>
      <c r="E107" s="17"/>
      <c r="F107" s="76"/>
      <c r="G107" s="32"/>
      <c r="H107" s="76"/>
      <c r="I107" s="32"/>
      <c r="J107" s="70">
        <f t="shared" si="6"/>
        <v>0</v>
      </c>
      <c r="K107" s="21"/>
      <c r="L107" s="21"/>
      <c r="M107" s="21"/>
      <c r="N107" s="21"/>
      <c r="O107" s="23"/>
      <c r="Q107" s="37" t="str">
        <f t="shared" si="7"/>
        <v/>
      </c>
      <c r="R107" s="40" t="str">
        <f t="shared" si="8"/>
        <v/>
      </c>
    </row>
    <row r="108" spans="1:18" x14ac:dyDescent="0.45">
      <c r="A108" s="34"/>
      <c r="B108" s="33"/>
      <c r="C108" s="69"/>
      <c r="D108" s="69"/>
      <c r="E108" s="17"/>
      <c r="F108" s="76"/>
      <c r="G108" s="32"/>
      <c r="H108" s="76"/>
      <c r="I108" s="32"/>
      <c r="J108" s="70">
        <f t="shared" si="6"/>
        <v>0</v>
      </c>
      <c r="K108" s="21"/>
      <c r="L108" s="21"/>
      <c r="M108" s="21"/>
      <c r="N108" s="21"/>
      <c r="O108" s="23"/>
      <c r="Q108" s="37" t="str">
        <f t="shared" si="7"/>
        <v/>
      </c>
      <c r="R108" s="40" t="str">
        <f t="shared" si="8"/>
        <v/>
      </c>
    </row>
    <row r="109" spans="1:18" x14ac:dyDescent="0.45">
      <c r="A109" s="34"/>
      <c r="B109" s="33"/>
      <c r="C109" s="69"/>
      <c r="D109" s="69"/>
      <c r="E109" s="17"/>
      <c r="F109" s="76"/>
      <c r="G109" s="32"/>
      <c r="H109" s="76"/>
      <c r="I109" s="32"/>
      <c r="J109" s="70">
        <f t="shared" si="6"/>
        <v>0</v>
      </c>
      <c r="K109" s="21"/>
      <c r="L109" s="21"/>
      <c r="M109" s="21"/>
      <c r="N109" s="21"/>
      <c r="O109" s="23"/>
      <c r="Q109" s="37" t="str">
        <f t="shared" si="7"/>
        <v/>
      </c>
      <c r="R109" s="40" t="str">
        <f t="shared" si="8"/>
        <v/>
      </c>
    </row>
    <row r="110" spans="1:18" x14ac:dyDescent="0.45">
      <c r="A110" s="34"/>
      <c r="B110" s="33"/>
      <c r="C110" s="69"/>
      <c r="D110" s="69"/>
      <c r="E110" s="17"/>
      <c r="F110" s="76"/>
      <c r="G110" s="32"/>
      <c r="H110" s="76"/>
      <c r="I110" s="32"/>
      <c r="J110" s="70">
        <f t="shared" si="6"/>
        <v>0</v>
      </c>
      <c r="K110" s="21"/>
      <c r="L110" s="21"/>
      <c r="M110" s="21"/>
      <c r="N110" s="21"/>
      <c r="O110" s="23"/>
      <c r="Q110" s="37"/>
      <c r="R110" s="40"/>
    </row>
    <row r="111" spans="1:18" x14ac:dyDescent="0.45">
      <c r="A111" s="34"/>
      <c r="B111" s="33"/>
      <c r="C111" s="69"/>
      <c r="D111" s="69"/>
      <c r="E111" s="17"/>
      <c r="F111" s="76"/>
      <c r="G111" s="32"/>
      <c r="H111" s="76"/>
      <c r="I111" s="32"/>
      <c r="J111" s="70">
        <f t="shared" si="6"/>
        <v>0</v>
      </c>
      <c r="K111" s="21"/>
      <c r="L111" s="21"/>
      <c r="M111" s="21"/>
      <c r="N111" s="21"/>
      <c r="O111" s="23"/>
      <c r="Q111" s="37"/>
      <c r="R111" s="40"/>
    </row>
    <row r="112" spans="1:18" x14ac:dyDescent="0.45">
      <c r="A112" s="34"/>
      <c r="B112" s="33"/>
      <c r="C112" s="69"/>
      <c r="D112" s="69"/>
      <c r="E112" s="17"/>
      <c r="F112" s="76"/>
      <c r="G112" s="32"/>
      <c r="H112" s="76"/>
      <c r="I112" s="32"/>
      <c r="J112" s="70">
        <f t="shared" si="6"/>
        <v>0</v>
      </c>
      <c r="K112" s="21"/>
      <c r="L112" s="21"/>
      <c r="M112" s="21"/>
      <c r="N112" s="21"/>
      <c r="O112" s="23"/>
      <c r="Q112" s="37"/>
      <c r="R112" s="40"/>
    </row>
    <row r="113" spans="1:18" x14ac:dyDescent="0.45">
      <c r="A113" s="34"/>
      <c r="B113" s="33"/>
      <c r="C113" s="69"/>
      <c r="D113" s="69"/>
      <c r="E113" s="17"/>
      <c r="F113" s="76"/>
      <c r="G113" s="32"/>
      <c r="H113" s="76"/>
      <c r="I113" s="32"/>
      <c r="J113" s="70">
        <f t="shared" si="6"/>
        <v>0</v>
      </c>
      <c r="K113" s="21"/>
      <c r="L113" s="21"/>
      <c r="M113" s="21"/>
      <c r="N113" s="21"/>
      <c r="O113" s="23"/>
      <c r="Q113" s="37"/>
      <c r="R113" s="40"/>
    </row>
    <row r="114" spans="1:18" x14ac:dyDescent="0.45">
      <c r="A114" s="34"/>
      <c r="B114" s="33"/>
      <c r="C114" s="69"/>
      <c r="D114" s="69"/>
      <c r="E114" s="17"/>
      <c r="F114" s="76"/>
      <c r="G114" s="32"/>
      <c r="H114" s="76"/>
      <c r="I114" s="32"/>
      <c r="J114" s="70">
        <f t="shared" si="6"/>
        <v>0</v>
      </c>
      <c r="K114" s="21"/>
      <c r="L114" s="21"/>
      <c r="M114" s="21"/>
      <c r="N114" s="21"/>
      <c r="O114" s="23"/>
      <c r="Q114" s="37"/>
      <c r="R114" s="40"/>
    </row>
    <row r="115" spans="1:18" x14ac:dyDescent="0.45">
      <c r="A115" s="34"/>
      <c r="B115" s="33"/>
      <c r="C115" s="69"/>
      <c r="D115" s="69"/>
      <c r="E115" s="17"/>
      <c r="F115" s="76"/>
      <c r="G115" s="32"/>
      <c r="H115" s="76"/>
      <c r="I115" s="32"/>
      <c r="J115" s="70">
        <f t="shared" si="6"/>
        <v>0</v>
      </c>
      <c r="K115" s="21"/>
      <c r="L115" s="21"/>
      <c r="M115" s="21"/>
      <c r="N115" s="21"/>
      <c r="O115" s="23"/>
      <c r="Q115" s="37"/>
      <c r="R115" s="40"/>
    </row>
    <row r="116" spans="1:18" x14ac:dyDescent="0.45">
      <c r="A116" s="34"/>
      <c r="B116" s="33"/>
      <c r="C116" s="69"/>
      <c r="D116" s="69"/>
      <c r="E116" s="17"/>
      <c r="F116" s="76"/>
      <c r="G116" s="32"/>
      <c r="H116" s="76"/>
      <c r="I116" s="32"/>
      <c r="J116" s="70">
        <f t="shared" si="6"/>
        <v>0</v>
      </c>
      <c r="K116" s="21"/>
      <c r="L116" s="21"/>
      <c r="M116" s="21"/>
      <c r="N116" s="21"/>
      <c r="O116" s="23"/>
      <c r="Q116" s="37"/>
      <c r="R116" s="40"/>
    </row>
    <row r="117" spans="1:18" x14ac:dyDescent="0.45">
      <c r="A117" s="34"/>
      <c r="B117" s="33"/>
      <c r="C117" s="69"/>
      <c r="D117" s="69"/>
      <c r="E117" s="17"/>
      <c r="F117" s="76"/>
      <c r="G117" s="32"/>
      <c r="H117" s="76"/>
      <c r="I117" s="32"/>
      <c r="J117" s="70">
        <f t="shared" si="6"/>
        <v>0</v>
      </c>
      <c r="K117" s="21"/>
      <c r="L117" s="21"/>
      <c r="M117" s="21"/>
      <c r="N117" s="21"/>
      <c r="O117" s="23"/>
      <c r="Q117" s="37"/>
      <c r="R117" s="40"/>
    </row>
    <row r="118" spans="1:18" x14ac:dyDescent="0.45">
      <c r="A118" s="34"/>
      <c r="B118" s="33"/>
      <c r="C118" s="69"/>
      <c r="D118" s="69"/>
      <c r="E118" s="17"/>
      <c r="F118" s="76"/>
      <c r="G118" s="32"/>
      <c r="H118" s="76"/>
      <c r="I118" s="32"/>
      <c r="J118" s="70">
        <f t="shared" si="6"/>
        <v>0</v>
      </c>
      <c r="K118" s="21"/>
      <c r="L118" s="21"/>
      <c r="M118" s="21"/>
      <c r="N118" s="21"/>
      <c r="O118" s="23"/>
      <c r="Q118" s="37"/>
      <c r="R118" s="40"/>
    </row>
    <row r="119" spans="1:18" x14ac:dyDescent="0.45">
      <c r="A119" s="34"/>
      <c r="B119" s="33"/>
      <c r="C119" s="69"/>
      <c r="D119" s="69"/>
      <c r="E119" s="17"/>
      <c r="F119" s="76"/>
      <c r="G119" s="32"/>
      <c r="H119" s="76"/>
      <c r="I119" s="32"/>
      <c r="J119" s="70">
        <f t="shared" si="6"/>
        <v>0</v>
      </c>
      <c r="K119" s="21"/>
      <c r="L119" s="21"/>
      <c r="M119" s="21"/>
      <c r="N119" s="21"/>
      <c r="O119" s="23"/>
      <c r="Q119" s="37"/>
      <c r="R119" s="40"/>
    </row>
    <row r="120" spans="1:18" x14ac:dyDescent="0.45">
      <c r="A120" s="34"/>
      <c r="B120" s="33"/>
      <c r="C120" s="69"/>
      <c r="D120" s="69"/>
      <c r="E120" s="17"/>
      <c r="F120" s="76"/>
      <c r="G120" s="32"/>
      <c r="H120" s="76"/>
      <c r="I120" s="32"/>
      <c r="J120" s="70">
        <f t="shared" si="6"/>
        <v>0</v>
      </c>
      <c r="K120" s="21"/>
      <c r="L120" s="21"/>
      <c r="M120" s="21"/>
      <c r="N120" s="21"/>
      <c r="O120" s="23"/>
      <c r="Q120" s="37"/>
      <c r="R120" s="40"/>
    </row>
    <row r="121" spans="1:18" x14ac:dyDescent="0.45">
      <c r="A121" s="34"/>
      <c r="B121" s="33"/>
      <c r="C121" s="69"/>
      <c r="D121" s="69"/>
      <c r="E121" s="17"/>
      <c r="F121" s="76"/>
      <c r="G121" s="32"/>
      <c r="H121" s="76"/>
      <c r="I121" s="32"/>
      <c r="J121" s="70">
        <f t="shared" si="6"/>
        <v>0</v>
      </c>
      <c r="K121" s="21"/>
      <c r="L121" s="21"/>
      <c r="M121" s="21"/>
      <c r="N121" s="21"/>
      <c r="O121" s="23"/>
      <c r="Q121" s="37"/>
      <c r="R121" s="40"/>
    </row>
    <row r="122" spans="1:18" x14ac:dyDescent="0.45">
      <c r="A122" s="34"/>
      <c r="B122" s="33"/>
      <c r="C122" s="69"/>
      <c r="D122" s="69"/>
      <c r="E122" s="17"/>
      <c r="F122" s="76"/>
      <c r="G122" s="32"/>
      <c r="H122" s="76"/>
      <c r="I122" s="32"/>
      <c r="J122" s="70">
        <f t="shared" si="6"/>
        <v>0</v>
      </c>
      <c r="K122" s="21"/>
      <c r="L122" s="21"/>
      <c r="M122" s="21"/>
      <c r="N122" s="21"/>
      <c r="O122" s="23"/>
      <c r="Q122" s="37"/>
      <c r="R122" s="40"/>
    </row>
    <row r="123" spans="1:18" x14ac:dyDescent="0.45">
      <c r="A123" s="34"/>
      <c r="B123" s="33"/>
      <c r="C123" s="69"/>
      <c r="D123" s="69"/>
      <c r="E123" s="17"/>
      <c r="F123" s="76"/>
      <c r="G123" s="32"/>
      <c r="H123" s="76"/>
      <c r="I123" s="32"/>
      <c r="J123" s="70">
        <f t="shared" si="6"/>
        <v>0</v>
      </c>
      <c r="K123" s="21"/>
      <c r="L123" s="21"/>
      <c r="M123" s="21"/>
      <c r="N123" s="21"/>
      <c r="O123" s="23"/>
      <c r="Q123" s="37"/>
      <c r="R123" s="40"/>
    </row>
    <row r="124" spans="1:18" x14ac:dyDescent="0.45">
      <c r="A124" s="34"/>
      <c r="B124" s="33"/>
      <c r="C124" s="69"/>
      <c r="D124" s="69"/>
      <c r="E124" s="17"/>
      <c r="F124" s="76"/>
      <c r="G124" s="32"/>
      <c r="H124" s="76"/>
      <c r="I124" s="32"/>
      <c r="J124" s="70">
        <f t="shared" si="6"/>
        <v>0</v>
      </c>
      <c r="K124" s="21"/>
      <c r="L124" s="21"/>
      <c r="M124" s="21"/>
      <c r="N124" s="21"/>
      <c r="O124" s="23"/>
      <c r="Q124" s="37"/>
      <c r="R124" s="40"/>
    </row>
    <row r="125" spans="1:18" x14ac:dyDescent="0.45">
      <c r="A125" s="34"/>
      <c r="B125" s="33"/>
      <c r="C125" s="69"/>
      <c r="D125" s="69"/>
      <c r="E125" s="17"/>
      <c r="F125" s="76"/>
      <c r="G125" s="32"/>
      <c r="H125" s="76"/>
      <c r="I125" s="32"/>
      <c r="J125" s="70">
        <f t="shared" si="6"/>
        <v>0</v>
      </c>
      <c r="K125" s="21"/>
      <c r="L125" s="21"/>
      <c r="M125" s="21"/>
      <c r="N125" s="21"/>
      <c r="O125" s="23"/>
      <c r="Q125" s="37"/>
      <c r="R125" s="40"/>
    </row>
    <row r="126" spans="1:18" x14ac:dyDescent="0.45">
      <c r="A126" s="34"/>
      <c r="B126" s="33"/>
      <c r="C126" s="69"/>
      <c r="D126" s="69"/>
      <c r="E126" s="17"/>
      <c r="F126" s="76"/>
      <c r="G126" s="32"/>
      <c r="H126" s="76"/>
      <c r="I126" s="32"/>
      <c r="J126" s="70">
        <f t="shared" si="6"/>
        <v>0</v>
      </c>
      <c r="K126" s="21"/>
      <c r="L126" s="21"/>
      <c r="M126" s="21"/>
      <c r="N126" s="21"/>
      <c r="O126" s="23"/>
      <c r="Q126" s="37"/>
      <c r="R126" s="40"/>
    </row>
    <row r="127" spans="1:18" x14ac:dyDescent="0.45">
      <c r="A127" s="34"/>
      <c r="B127" s="33"/>
      <c r="C127" s="69"/>
      <c r="D127" s="69"/>
      <c r="E127" s="17"/>
      <c r="F127" s="76"/>
      <c r="G127" s="32"/>
      <c r="H127" s="76"/>
      <c r="I127" s="32"/>
      <c r="J127" s="70">
        <f t="shared" si="6"/>
        <v>0</v>
      </c>
      <c r="K127" s="21"/>
      <c r="L127" s="21"/>
      <c r="M127" s="21"/>
      <c r="N127" s="21"/>
      <c r="O127" s="23"/>
      <c r="Q127" s="37"/>
      <c r="R127" s="40"/>
    </row>
    <row r="128" spans="1:18" x14ac:dyDescent="0.45">
      <c r="A128" s="34"/>
      <c r="B128" s="33"/>
      <c r="C128" s="69"/>
      <c r="D128" s="69"/>
      <c r="E128" s="17"/>
      <c r="F128" s="76"/>
      <c r="G128" s="32"/>
      <c r="H128" s="76"/>
      <c r="I128" s="32"/>
      <c r="J128" s="70">
        <f t="shared" si="6"/>
        <v>0</v>
      </c>
      <c r="K128" s="21"/>
      <c r="L128" s="21"/>
      <c r="M128" s="21"/>
      <c r="N128" s="21"/>
      <c r="O128" s="23"/>
      <c r="Q128" s="37"/>
      <c r="R128" s="40"/>
    </row>
    <row r="129" spans="1:18" x14ac:dyDescent="0.45">
      <c r="A129" s="34"/>
      <c r="B129" s="33"/>
      <c r="C129" s="69"/>
      <c r="D129" s="69"/>
      <c r="E129" s="17"/>
      <c r="F129" s="76"/>
      <c r="G129" s="32"/>
      <c r="H129" s="76"/>
      <c r="I129" s="32"/>
      <c r="J129" s="70">
        <f t="shared" si="6"/>
        <v>0</v>
      </c>
      <c r="K129" s="21"/>
      <c r="L129" s="21"/>
      <c r="M129" s="21"/>
      <c r="N129" s="21"/>
      <c r="O129" s="23"/>
      <c r="Q129" s="37"/>
      <c r="R129" s="40"/>
    </row>
    <row r="130" spans="1:18" x14ac:dyDescent="0.45">
      <c r="A130" s="34"/>
      <c r="B130" s="33"/>
      <c r="C130" s="69"/>
      <c r="D130" s="69"/>
      <c r="E130" s="17"/>
      <c r="F130" s="76"/>
      <c r="G130" s="32"/>
      <c r="H130" s="76"/>
      <c r="I130" s="32"/>
      <c r="J130" s="70">
        <f t="shared" si="6"/>
        <v>0</v>
      </c>
      <c r="K130" s="21"/>
      <c r="L130" s="21"/>
      <c r="M130" s="21"/>
      <c r="N130" s="21"/>
      <c r="O130" s="23"/>
      <c r="Q130" s="37"/>
      <c r="R130" s="40"/>
    </row>
    <row r="131" spans="1:18" x14ac:dyDescent="0.45">
      <c r="A131" s="34"/>
      <c r="B131" s="33"/>
      <c r="C131" s="69"/>
      <c r="D131" s="69"/>
      <c r="E131" s="17"/>
      <c r="F131" s="76"/>
      <c r="G131" s="32"/>
      <c r="H131" s="76"/>
      <c r="I131" s="32"/>
      <c r="J131" s="70">
        <f t="shared" si="6"/>
        <v>0</v>
      </c>
      <c r="K131" s="21"/>
      <c r="L131" s="21"/>
      <c r="M131" s="21"/>
      <c r="N131" s="21"/>
      <c r="O131" s="23"/>
      <c r="Q131" s="37"/>
      <c r="R131" s="40"/>
    </row>
    <row r="132" spans="1:18" x14ac:dyDescent="0.45">
      <c r="A132" s="34"/>
      <c r="B132" s="33"/>
      <c r="C132" s="69"/>
      <c r="D132" s="69"/>
      <c r="E132" s="17"/>
      <c r="F132" s="76"/>
      <c r="G132" s="32"/>
      <c r="H132" s="76"/>
      <c r="I132" s="32"/>
      <c r="J132" s="70">
        <f t="shared" si="6"/>
        <v>0</v>
      </c>
      <c r="K132" s="21"/>
      <c r="L132" s="21"/>
      <c r="M132" s="21"/>
      <c r="N132" s="21"/>
      <c r="O132" s="23"/>
      <c r="Q132" s="37"/>
      <c r="R132" s="40"/>
    </row>
    <row r="133" spans="1:18" x14ac:dyDescent="0.45">
      <c r="A133" s="34"/>
      <c r="B133" s="33"/>
      <c r="C133" s="69"/>
      <c r="D133" s="69"/>
      <c r="E133" s="17"/>
      <c r="F133" s="76"/>
      <c r="G133" s="32"/>
      <c r="H133" s="76"/>
      <c r="I133" s="32"/>
      <c r="J133" s="70">
        <f t="shared" si="6"/>
        <v>0</v>
      </c>
      <c r="K133" s="21"/>
      <c r="L133" s="21"/>
      <c r="M133" s="21"/>
      <c r="N133" s="21"/>
      <c r="O133" s="23"/>
      <c r="Q133" s="37"/>
      <c r="R133" s="40"/>
    </row>
    <row r="134" spans="1:18" x14ac:dyDescent="0.45">
      <c r="A134" s="34"/>
      <c r="B134" s="33"/>
      <c r="C134" s="69"/>
      <c r="D134" s="69"/>
      <c r="E134" s="17"/>
      <c r="F134" s="76"/>
      <c r="G134" s="32"/>
      <c r="H134" s="76"/>
      <c r="I134" s="32"/>
      <c r="J134" s="70">
        <f t="shared" si="6"/>
        <v>0</v>
      </c>
      <c r="K134" s="21"/>
      <c r="L134" s="21"/>
      <c r="M134" s="21"/>
      <c r="N134" s="21"/>
      <c r="O134" s="23"/>
      <c r="Q134" s="37"/>
      <c r="R134" s="40"/>
    </row>
    <row r="135" spans="1:18" x14ac:dyDescent="0.45">
      <c r="A135" s="34"/>
      <c r="B135" s="33"/>
      <c r="C135" s="69"/>
      <c r="D135" s="69"/>
      <c r="E135" s="17"/>
      <c r="F135" s="76"/>
      <c r="G135" s="32"/>
      <c r="H135" s="76"/>
      <c r="I135" s="32"/>
      <c r="J135" s="70">
        <f t="shared" si="6"/>
        <v>0</v>
      </c>
      <c r="K135" s="21"/>
      <c r="L135" s="21"/>
      <c r="M135" s="21"/>
      <c r="N135" s="21"/>
      <c r="O135" s="23"/>
      <c r="Q135" s="37"/>
      <c r="R135" s="40"/>
    </row>
    <row r="136" spans="1:18" x14ac:dyDescent="0.45">
      <c r="A136" s="34"/>
      <c r="B136" s="33"/>
      <c r="C136" s="69"/>
      <c r="D136" s="69"/>
      <c r="E136" s="17"/>
      <c r="F136" s="76"/>
      <c r="G136" s="32"/>
      <c r="H136" s="76"/>
      <c r="I136" s="32"/>
      <c r="J136" s="70">
        <f t="shared" si="6"/>
        <v>0</v>
      </c>
      <c r="K136" s="21"/>
      <c r="L136" s="21"/>
      <c r="M136" s="21"/>
      <c r="N136" s="21"/>
      <c r="O136" s="23"/>
      <c r="Q136" s="37"/>
      <c r="R136" s="40"/>
    </row>
    <row r="137" spans="1:18" x14ac:dyDescent="0.45">
      <c r="A137" s="34"/>
      <c r="B137" s="33"/>
      <c r="C137" s="69"/>
      <c r="D137" s="69"/>
      <c r="E137" s="17"/>
      <c r="F137" s="76"/>
      <c r="G137" s="32"/>
      <c r="H137" s="76"/>
      <c r="I137" s="32"/>
      <c r="J137" s="70">
        <f t="shared" ref="J137:J200" si="9">ROUND(E137*IF(F137="",1,F137)*IF(H137="",1,H137),0)</f>
        <v>0</v>
      </c>
      <c r="K137" s="21"/>
      <c r="L137" s="21"/>
      <c r="M137" s="21"/>
      <c r="N137" s="21"/>
      <c r="O137" s="23"/>
      <c r="Q137" s="37"/>
      <c r="R137" s="40"/>
    </row>
    <row r="138" spans="1:18" x14ac:dyDescent="0.45">
      <c r="A138" s="34"/>
      <c r="B138" s="33"/>
      <c r="C138" s="69"/>
      <c r="D138" s="69"/>
      <c r="E138" s="17"/>
      <c r="F138" s="76"/>
      <c r="G138" s="32"/>
      <c r="H138" s="76"/>
      <c r="I138" s="32"/>
      <c r="J138" s="70">
        <f t="shared" si="9"/>
        <v>0</v>
      </c>
      <c r="K138" s="21"/>
      <c r="L138" s="21"/>
      <c r="M138" s="21"/>
      <c r="N138" s="21"/>
      <c r="O138" s="23"/>
      <c r="Q138" s="37"/>
      <c r="R138" s="40"/>
    </row>
    <row r="139" spans="1:18" x14ac:dyDescent="0.45">
      <c r="A139" s="34"/>
      <c r="B139" s="33"/>
      <c r="C139" s="69"/>
      <c r="D139" s="69"/>
      <c r="E139" s="17"/>
      <c r="F139" s="76"/>
      <c r="G139" s="32"/>
      <c r="H139" s="76"/>
      <c r="I139" s="32"/>
      <c r="J139" s="70">
        <f t="shared" si="9"/>
        <v>0</v>
      </c>
      <c r="K139" s="21"/>
      <c r="L139" s="21"/>
      <c r="M139" s="21"/>
      <c r="N139" s="21"/>
      <c r="O139" s="23"/>
      <c r="Q139" s="37"/>
      <c r="R139" s="40"/>
    </row>
    <row r="140" spans="1:18" x14ac:dyDescent="0.45">
      <c r="A140" s="34"/>
      <c r="B140" s="33"/>
      <c r="C140" s="69"/>
      <c r="D140" s="69"/>
      <c r="E140" s="17"/>
      <c r="F140" s="76"/>
      <c r="G140" s="32"/>
      <c r="H140" s="76"/>
      <c r="I140" s="32"/>
      <c r="J140" s="70">
        <f t="shared" si="9"/>
        <v>0</v>
      </c>
      <c r="K140" s="21"/>
      <c r="L140" s="21"/>
      <c r="M140" s="21"/>
      <c r="N140" s="21"/>
      <c r="O140" s="23"/>
      <c r="Q140" s="37"/>
      <c r="R140" s="40"/>
    </row>
    <row r="141" spans="1:18" x14ac:dyDescent="0.45">
      <c r="A141" s="34"/>
      <c r="B141" s="33"/>
      <c r="C141" s="69"/>
      <c r="D141" s="69"/>
      <c r="E141" s="17"/>
      <c r="F141" s="76"/>
      <c r="G141" s="32"/>
      <c r="H141" s="76"/>
      <c r="I141" s="32"/>
      <c r="J141" s="70">
        <f t="shared" si="9"/>
        <v>0</v>
      </c>
      <c r="K141" s="21"/>
      <c r="L141" s="21"/>
      <c r="M141" s="21"/>
      <c r="N141" s="21"/>
      <c r="O141" s="23"/>
      <c r="Q141" s="37"/>
      <c r="R141" s="40"/>
    </row>
    <row r="142" spans="1:18" x14ac:dyDescent="0.45">
      <c r="A142" s="34"/>
      <c r="B142" s="33"/>
      <c r="C142" s="69"/>
      <c r="D142" s="69"/>
      <c r="E142" s="17"/>
      <c r="F142" s="76"/>
      <c r="G142" s="32"/>
      <c r="H142" s="76"/>
      <c r="I142" s="32"/>
      <c r="J142" s="70">
        <f t="shared" si="9"/>
        <v>0</v>
      </c>
      <c r="K142" s="21"/>
      <c r="L142" s="21"/>
      <c r="M142" s="21"/>
      <c r="N142" s="21"/>
      <c r="O142" s="23"/>
      <c r="Q142" s="37"/>
      <c r="R142" s="40"/>
    </row>
    <row r="143" spans="1:18" x14ac:dyDescent="0.45">
      <c r="A143" s="34"/>
      <c r="B143" s="33"/>
      <c r="C143" s="69"/>
      <c r="D143" s="69"/>
      <c r="E143" s="17"/>
      <c r="F143" s="76"/>
      <c r="G143" s="32"/>
      <c r="H143" s="76"/>
      <c r="I143" s="32"/>
      <c r="J143" s="70">
        <f t="shared" si="9"/>
        <v>0</v>
      </c>
      <c r="K143" s="21"/>
      <c r="L143" s="21"/>
      <c r="M143" s="21"/>
      <c r="N143" s="21"/>
      <c r="O143" s="23"/>
      <c r="Q143" s="37"/>
      <c r="R143" s="40"/>
    </row>
    <row r="144" spans="1:18" x14ac:dyDescent="0.45">
      <c r="A144" s="34"/>
      <c r="B144" s="33"/>
      <c r="C144" s="69"/>
      <c r="D144" s="69"/>
      <c r="E144" s="17"/>
      <c r="F144" s="76"/>
      <c r="G144" s="32"/>
      <c r="H144" s="76"/>
      <c r="I144" s="32"/>
      <c r="J144" s="70">
        <f t="shared" si="9"/>
        <v>0</v>
      </c>
      <c r="K144" s="21"/>
      <c r="L144" s="21"/>
      <c r="M144" s="21"/>
      <c r="N144" s="21"/>
      <c r="O144" s="23"/>
      <c r="Q144" s="37"/>
      <c r="R144" s="40"/>
    </row>
    <row r="145" spans="1:18" x14ac:dyDescent="0.45">
      <c r="A145" s="34"/>
      <c r="B145" s="33"/>
      <c r="C145" s="69"/>
      <c r="D145" s="69"/>
      <c r="E145" s="17"/>
      <c r="F145" s="76"/>
      <c r="G145" s="32"/>
      <c r="H145" s="76"/>
      <c r="I145" s="32"/>
      <c r="J145" s="70">
        <f t="shared" si="9"/>
        <v>0</v>
      </c>
      <c r="K145" s="21"/>
      <c r="L145" s="21"/>
      <c r="M145" s="21"/>
      <c r="N145" s="21"/>
      <c r="O145" s="23"/>
      <c r="Q145" s="37"/>
      <c r="R145" s="40"/>
    </row>
    <row r="146" spans="1:18" x14ac:dyDescent="0.45">
      <c r="A146" s="34"/>
      <c r="B146" s="33"/>
      <c r="C146" s="69"/>
      <c r="D146" s="69"/>
      <c r="E146" s="17"/>
      <c r="F146" s="76"/>
      <c r="G146" s="32"/>
      <c r="H146" s="76"/>
      <c r="I146" s="32"/>
      <c r="J146" s="70">
        <f t="shared" si="9"/>
        <v>0</v>
      </c>
      <c r="K146" s="21"/>
      <c r="L146" s="21"/>
      <c r="M146" s="21"/>
      <c r="N146" s="21"/>
      <c r="O146" s="23"/>
      <c r="Q146" s="37"/>
      <c r="R146" s="40"/>
    </row>
    <row r="147" spans="1:18" x14ac:dyDescent="0.45">
      <c r="A147" s="34"/>
      <c r="B147" s="33"/>
      <c r="C147" s="69"/>
      <c r="D147" s="69"/>
      <c r="E147" s="17"/>
      <c r="F147" s="76"/>
      <c r="G147" s="32"/>
      <c r="H147" s="76"/>
      <c r="I147" s="32"/>
      <c r="J147" s="70">
        <f t="shared" si="9"/>
        <v>0</v>
      </c>
      <c r="K147" s="21"/>
      <c r="L147" s="21"/>
      <c r="M147" s="21"/>
      <c r="N147" s="21"/>
      <c r="O147" s="23"/>
      <c r="Q147" s="37"/>
      <c r="R147" s="40"/>
    </row>
    <row r="148" spans="1:18" x14ac:dyDescent="0.45">
      <c r="A148" s="34"/>
      <c r="B148" s="33"/>
      <c r="C148" s="69"/>
      <c r="D148" s="69"/>
      <c r="E148" s="17"/>
      <c r="F148" s="76"/>
      <c r="G148" s="32"/>
      <c r="H148" s="76"/>
      <c r="I148" s="32"/>
      <c r="J148" s="70">
        <f t="shared" si="9"/>
        <v>0</v>
      </c>
      <c r="K148" s="21"/>
      <c r="L148" s="21"/>
      <c r="M148" s="21"/>
      <c r="N148" s="21"/>
      <c r="O148" s="23"/>
      <c r="Q148" s="37"/>
      <c r="R148" s="40"/>
    </row>
    <row r="149" spans="1:18" x14ac:dyDescent="0.45">
      <c r="A149" s="34"/>
      <c r="B149" s="33"/>
      <c r="C149" s="69"/>
      <c r="D149" s="69"/>
      <c r="E149" s="17"/>
      <c r="F149" s="76"/>
      <c r="G149" s="32"/>
      <c r="H149" s="76"/>
      <c r="I149" s="32"/>
      <c r="J149" s="70">
        <f t="shared" si="9"/>
        <v>0</v>
      </c>
      <c r="K149" s="21"/>
      <c r="L149" s="21"/>
      <c r="M149" s="21"/>
      <c r="N149" s="21"/>
      <c r="O149" s="23"/>
      <c r="Q149" s="37"/>
      <c r="R149" s="40"/>
    </row>
    <row r="150" spans="1:18" x14ac:dyDescent="0.45">
      <c r="A150" s="34"/>
      <c r="B150" s="33"/>
      <c r="C150" s="69"/>
      <c r="D150" s="69"/>
      <c r="E150" s="17"/>
      <c r="F150" s="76"/>
      <c r="G150" s="32"/>
      <c r="H150" s="76"/>
      <c r="I150" s="32"/>
      <c r="J150" s="70">
        <f t="shared" si="9"/>
        <v>0</v>
      </c>
      <c r="K150" s="21"/>
      <c r="L150" s="21"/>
      <c r="M150" s="21"/>
      <c r="N150" s="21"/>
      <c r="O150" s="23"/>
      <c r="Q150" s="37"/>
      <c r="R150" s="40"/>
    </row>
    <row r="151" spans="1:18" x14ac:dyDescent="0.45">
      <c r="A151" s="34"/>
      <c r="B151" s="33"/>
      <c r="C151" s="69"/>
      <c r="D151" s="69"/>
      <c r="E151" s="17"/>
      <c r="F151" s="76"/>
      <c r="G151" s="32"/>
      <c r="H151" s="76"/>
      <c r="I151" s="32"/>
      <c r="J151" s="70">
        <f t="shared" si="9"/>
        <v>0</v>
      </c>
      <c r="K151" s="21"/>
      <c r="L151" s="21"/>
      <c r="M151" s="21"/>
      <c r="N151" s="21"/>
      <c r="O151" s="23"/>
      <c r="Q151" s="37"/>
      <c r="R151" s="40"/>
    </row>
    <row r="152" spans="1:18" x14ac:dyDescent="0.45">
      <c r="A152" s="34"/>
      <c r="B152" s="33"/>
      <c r="C152" s="69"/>
      <c r="D152" s="69"/>
      <c r="E152" s="17"/>
      <c r="F152" s="76"/>
      <c r="G152" s="32"/>
      <c r="H152" s="76"/>
      <c r="I152" s="32"/>
      <c r="J152" s="70">
        <f t="shared" si="9"/>
        <v>0</v>
      </c>
      <c r="K152" s="21"/>
      <c r="L152" s="21"/>
      <c r="M152" s="21"/>
      <c r="N152" s="21"/>
      <c r="O152" s="23"/>
      <c r="Q152" s="37"/>
      <c r="R152" s="40"/>
    </row>
    <row r="153" spans="1:18" x14ac:dyDescent="0.45">
      <c r="A153" s="34"/>
      <c r="B153" s="33"/>
      <c r="C153" s="69"/>
      <c r="D153" s="69"/>
      <c r="E153" s="17"/>
      <c r="F153" s="76"/>
      <c r="G153" s="32"/>
      <c r="H153" s="76"/>
      <c r="I153" s="32"/>
      <c r="J153" s="70">
        <f t="shared" si="9"/>
        <v>0</v>
      </c>
      <c r="K153" s="21"/>
      <c r="L153" s="21"/>
      <c r="M153" s="21"/>
      <c r="N153" s="21"/>
      <c r="O153" s="23"/>
      <c r="Q153" s="37"/>
      <c r="R153" s="40"/>
    </row>
    <row r="154" spans="1:18" x14ac:dyDescent="0.45">
      <c r="A154" s="34"/>
      <c r="B154" s="33"/>
      <c r="C154" s="69"/>
      <c r="D154" s="69"/>
      <c r="E154" s="17"/>
      <c r="F154" s="76"/>
      <c r="G154" s="32"/>
      <c r="H154" s="76"/>
      <c r="I154" s="32"/>
      <c r="J154" s="70">
        <f t="shared" si="9"/>
        <v>0</v>
      </c>
      <c r="K154" s="21"/>
      <c r="L154" s="21"/>
      <c r="M154" s="21"/>
      <c r="N154" s="21"/>
      <c r="O154" s="23"/>
      <c r="Q154" s="37"/>
      <c r="R154" s="40"/>
    </row>
    <row r="155" spans="1:18" x14ac:dyDescent="0.45">
      <c r="A155" s="34"/>
      <c r="B155" s="33"/>
      <c r="C155" s="69"/>
      <c r="D155" s="69"/>
      <c r="E155" s="17"/>
      <c r="F155" s="76"/>
      <c r="G155" s="32"/>
      <c r="H155" s="76"/>
      <c r="I155" s="32"/>
      <c r="J155" s="70">
        <f t="shared" si="9"/>
        <v>0</v>
      </c>
      <c r="K155" s="21"/>
      <c r="L155" s="21"/>
      <c r="M155" s="21"/>
      <c r="N155" s="21"/>
      <c r="O155" s="23"/>
      <c r="Q155" s="37"/>
      <c r="R155" s="40"/>
    </row>
    <row r="156" spans="1:18" x14ac:dyDescent="0.45">
      <c r="A156" s="34"/>
      <c r="B156" s="33"/>
      <c r="C156" s="69"/>
      <c r="D156" s="69"/>
      <c r="E156" s="17"/>
      <c r="F156" s="76"/>
      <c r="G156" s="32"/>
      <c r="H156" s="76"/>
      <c r="I156" s="32"/>
      <c r="J156" s="70">
        <f t="shared" si="9"/>
        <v>0</v>
      </c>
      <c r="K156" s="21"/>
      <c r="L156" s="21"/>
      <c r="M156" s="21"/>
      <c r="N156" s="21"/>
      <c r="O156" s="23"/>
      <c r="Q156" s="37"/>
      <c r="R156" s="40"/>
    </row>
    <row r="157" spans="1:18" x14ac:dyDescent="0.45">
      <c r="A157" s="34"/>
      <c r="B157" s="33"/>
      <c r="C157" s="69"/>
      <c r="D157" s="69"/>
      <c r="E157" s="17"/>
      <c r="F157" s="76"/>
      <c r="G157" s="32"/>
      <c r="H157" s="76"/>
      <c r="I157" s="32"/>
      <c r="J157" s="70">
        <f t="shared" si="9"/>
        <v>0</v>
      </c>
      <c r="K157" s="21"/>
      <c r="L157" s="21"/>
      <c r="M157" s="21"/>
      <c r="N157" s="21"/>
      <c r="O157" s="23"/>
      <c r="Q157" s="37"/>
      <c r="R157" s="40"/>
    </row>
    <row r="158" spans="1:18" x14ac:dyDescent="0.45">
      <c r="A158" s="34"/>
      <c r="B158" s="33"/>
      <c r="C158" s="69"/>
      <c r="D158" s="69"/>
      <c r="E158" s="17"/>
      <c r="F158" s="76"/>
      <c r="G158" s="32"/>
      <c r="H158" s="76"/>
      <c r="I158" s="32"/>
      <c r="J158" s="70">
        <f t="shared" si="9"/>
        <v>0</v>
      </c>
      <c r="K158" s="21"/>
      <c r="L158" s="21"/>
      <c r="M158" s="21"/>
      <c r="N158" s="21"/>
      <c r="O158" s="23"/>
      <c r="Q158" s="37"/>
      <c r="R158" s="40"/>
    </row>
    <row r="159" spans="1:18" x14ac:dyDescent="0.45">
      <c r="A159" s="34"/>
      <c r="B159" s="33"/>
      <c r="C159" s="69"/>
      <c r="D159" s="69"/>
      <c r="E159" s="17"/>
      <c r="F159" s="76"/>
      <c r="G159" s="32"/>
      <c r="H159" s="76"/>
      <c r="I159" s="32"/>
      <c r="J159" s="70">
        <f t="shared" si="9"/>
        <v>0</v>
      </c>
      <c r="K159" s="21"/>
      <c r="L159" s="21"/>
      <c r="M159" s="21"/>
      <c r="N159" s="21"/>
      <c r="O159" s="23"/>
      <c r="Q159" s="37"/>
      <c r="R159" s="40"/>
    </row>
    <row r="160" spans="1:18" x14ac:dyDescent="0.45">
      <c r="A160" s="34"/>
      <c r="B160" s="33"/>
      <c r="C160" s="69"/>
      <c r="D160" s="69"/>
      <c r="E160" s="17"/>
      <c r="F160" s="76"/>
      <c r="G160" s="32"/>
      <c r="H160" s="76"/>
      <c r="I160" s="32"/>
      <c r="J160" s="70">
        <f t="shared" si="9"/>
        <v>0</v>
      </c>
      <c r="K160" s="21"/>
      <c r="L160" s="21"/>
      <c r="M160" s="21"/>
      <c r="N160" s="21"/>
      <c r="O160" s="23"/>
      <c r="Q160" s="37"/>
      <c r="R160" s="40"/>
    </row>
    <row r="161" spans="1:18" x14ac:dyDescent="0.45">
      <c r="A161" s="34"/>
      <c r="B161" s="33"/>
      <c r="C161" s="69"/>
      <c r="D161" s="69"/>
      <c r="E161" s="17"/>
      <c r="F161" s="76"/>
      <c r="G161" s="32"/>
      <c r="H161" s="76"/>
      <c r="I161" s="32"/>
      <c r="J161" s="70">
        <f t="shared" si="9"/>
        <v>0</v>
      </c>
      <c r="K161" s="21"/>
      <c r="L161" s="21"/>
      <c r="M161" s="21"/>
      <c r="N161" s="21"/>
      <c r="O161" s="23"/>
      <c r="Q161" s="37"/>
      <c r="R161" s="40"/>
    </row>
    <row r="162" spans="1:18" x14ac:dyDescent="0.45">
      <c r="A162" s="34"/>
      <c r="B162" s="33"/>
      <c r="C162" s="69"/>
      <c r="D162" s="69"/>
      <c r="E162" s="17"/>
      <c r="F162" s="76"/>
      <c r="G162" s="32"/>
      <c r="H162" s="76"/>
      <c r="I162" s="32"/>
      <c r="J162" s="70">
        <f t="shared" si="9"/>
        <v>0</v>
      </c>
      <c r="K162" s="21"/>
      <c r="L162" s="21"/>
      <c r="M162" s="21"/>
      <c r="N162" s="21"/>
      <c r="O162" s="23"/>
      <c r="Q162" s="37"/>
      <c r="R162" s="40"/>
    </row>
    <row r="163" spans="1:18" x14ac:dyDescent="0.45">
      <c r="A163" s="34"/>
      <c r="B163" s="33"/>
      <c r="C163" s="69"/>
      <c r="D163" s="69"/>
      <c r="E163" s="17"/>
      <c r="F163" s="76"/>
      <c r="G163" s="32"/>
      <c r="H163" s="76"/>
      <c r="I163" s="32"/>
      <c r="J163" s="70">
        <f t="shared" si="9"/>
        <v>0</v>
      </c>
      <c r="K163" s="21"/>
      <c r="L163" s="21"/>
      <c r="M163" s="21"/>
      <c r="N163" s="21"/>
      <c r="O163" s="23"/>
      <c r="Q163" s="37"/>
      <c r="R163" s="40"/>
    </row>
    <row r="164" spans="1:18" x14ac:dyDescent="0.45">
      <c r="A164" s="34"/>
      <c r="B164" s="33"/>
      <c r="C164" s="69"/>
      <c r="D164" s="69"/>
      <c r="E164" s="17"/>
      <c r="F164" s="76"/>
      <c r="G164" s="32"/>
      <c r="H164" s="76"/>
      <c r="I164" s="32"/>
      <c r="J164" s="70">
        <f t="shared" si="9"/>
        <v>0</v>
      </c>
      <c r="K164" s="21"/>
      <c r="L164" s="21"/>
      <c r="M164" s="21"/>
      <c r="N164" s="21"/>
      <c r="O164" s="23"/>
      <c r="Q164" s="37"/>
      <c r="R164" s="40"/>
    </row>
    <row r="165" spans="1:18" x14ac:dyDescent="0.45">
      <c r="A165" s="34"/>
      <c r="B165" s="33"/>
      <c r="C165" s="69"/>
      <c r="D165" s="69"/>
      <c r="E165" s="17"/>
      <c r="F165" s="76"/>
      <c r="G165" s="32"/>
      <c r="H165" s="76"/>
      <c r="I165" s="32"/>
      <c r="J165" s="70">
        <f t="shared" si="9"/>
        <v>0</v>
      </c>
      <c r="K165" s="21"/>
      <c r="L165" s="21"/>
      <c r="M165" s="21"/>
      <c r="N165" s="21"/>
      <c r="O165" s="23"/>
      <c r="Q165" s="37"/>
      <c r="R165" s="40"/>
    </row>
    <row r="166" spans="1:18" x14ac:dyDescent="0.45">
      <c r="A166" s="34"/>
      <c r="B166" s="33"/>
      <c r="C166" s="69"/>
      <c r="D166" s="69"/>
      <c r="E166" s="17"/>
      <c r="F166" s="76"/>
      <c r="G166" s="32"/>
      <c r="H166" s="76"/>
      <c r="I166" s="32"/>
      <c r="J166" s="70">
        <f t="shared" si="9"/>
        <v>0</v>
      </c>
      <c r="K166" s="21"/>
      <c r="L166" s="21"/>
      <c r="M166" s="21"/>
      <c r="N166" s="21"/>
      <c r="O166" s="23"/>
      <c r="Q166" s="37"/>
      <c r="R166" s="40"/>
    </row>
    <row r="167" spans="1:18" x14ac:dyDescent="0.45">
      <c r="A167" s="34"/>
      <c r="B167" s="33"/>
      <c r="C167" s="69"/>
      <c r="D167" s="69"/>
      <c r="E167" s="17"/>
      <c r="F167" s="76"/>
      <c r="G167" s="32"/>
      <c r="H167" s="76"/>
      <c r="I167" s="32"/>
      <c r="J167" s="70">
        <f t="shared" si="9"/>
        <v>0</v>
      </c>
      <c r="K167" s="21"/>
      <c r="L167" s="21"/>
      <c r="M167" s="21"/>
      <c r="N167" s="21"/>
      <c r="O167" s="23"/>
      <c r="Q167" s="37"/>
      <c r="R167" s="40"/>
    </row>
    <row r="168" spans="1:18" x14ac:dyDescent="0.45">
      <c r="A168" s="34"/>
      <c r="B168" s="33"/>
      <c r="C168" s="69"/>
      <c r="D168" s="69"/>
      <c r="E168" s="17"/>
      <c r="F168" s="76"/>
      <c r="G168" s="32"/>
      <c r="H168" s="76"/>
      <c r="I168" s="32"/>
      <c r="J168" s="70">
        <f t="shared" si="9"/>
        <v>0</v>
      </c>
      <c r="K168" s="21"/>
      <c r="L168" s="21"/>
      <c r="M168" s="21"/>
      <c r="N168" s="21"/>
      <c r="O168" s="23"/>
      <c r="Q168" s="37"/>
      <c r="R168" s="40"/>
    </row>
    <row r="169" spans="1:18" x14ac:dyDescent="0.45">
      <c r="A169" s="34"/>
      <c r="B169" s="33"/>
      <c r="C169" s="69"/>
      <c r="D169" s="69"/>
      <c r="E169" s="17"/>
      <c r="F169" s="76"/>
      <c r="G169" s="32"/>
      <c r="H169" s="76"/>
      <c r="I169" s="32"/>
      <c r="J169" s="70">
        <f t="shared" si="9"/>
        <v>0</v>
      </c>
      <c r="K169" s="21"/>
      <c r="L169" s="21"/>
      <c r="M169" s="21"/>
      <c r="N169" s="21"/>
      <c r="O169" s="23"/>
      <c r="Q169" s="37"/>
      <c r="R169" s="40"/>
    </row>
    <row r="170" spans="1:18" x14ac:dyDescent="0.45">
      <c r="A170" s="34"/>
      <c r="B170" s="33"/>
      <c r="C170" s="69"/>
      <c r="D170" s="69"/>
      <c r="E170" s="17"/>
      <c r="F170" s="76"/>
      <c r="G170" s="32"/>
      <c r="H170" s="76"/>
      <c r="I170" s="32"/>
      <c r="J170" s="70">
        <f t="shared" si="9"/>
        <v>0</v>
      </c>
      <c r="K170" s="21"/>
      <c r="L170" s="21"/>
      <c r="M170" s="21"/>
      <c r="N170" s="21"/>
      <c r="O170" s="23"/>
      <c r="Q170" s="37"/>
      <c r="R170" s="40"/>
    </row>
    <row r="171" spans="1:18" x14ac:dyDescent="0.45">
      <c r="A171" s="34"/>
      <c r="B171" s="33"/>
      <c r="C171" s="69"/>
      <c r="D171" s="69"/>
      <c r="E171" s="17"/>
      <c r="F171" s="76"/>
      <c r="G171" s="32"/>
      <c r="H171" s="76"/>
      <c r="I171" s="32"/>
      <c r="J171" s="70">
        <f t="shared" si="9"/>
        <v>0</v>
      </c>
      <c r="K171" s="21"/>
      <c r="L171" s="21"/>
      <c r="M171" s="21"/>
      <c r="N171" s="21"/>
      <c r="O171" s="23"/>
      <c r="Q171" s="37"/>
      <c r="R171" s="40"/>
    </row>
    <row r="172" spans="1:18" x14ac:dyDescent="0.45">
      <c r="A172" s="34"/>
      <c r="B172" s="33"/>
      <c r="C172" s="69"/>
      <c r="D172" s="69"/>
      <c r="E172" s="17"/>
      <c r="F172" s="76"/>
      <c r="G172" s="32"/>
      <c r="H172" s="76"/>
      <c r="I172" s="32"/>
      <c r="J172" s="70">
        <f t="shared" si="9"/>
        <v>0</v>
      </c>
      <c r="K172" s="21"/>
      <c r="L172" s="21"/>
      <c r="M172" s="21"/>
      <c r="N172" s="21"/>
      <c r="O172" s="23"/>
      <c r="Q172" s="37"/>
      <c r="R172" s="40"/>
    </row>
    <row r="173" spans="1:18" x14ac:dyDescent="0.45">
      <c r="A173" s="34"/>
      <c r="B173" s="33"/>
      <c r="C173" s="69"/>
      <c r="D173" s="69"/>
      <c r="E173" s="17"/>
      <c r="F173" s="76"/>
      <c r="G173" s="32"/>
      <c r="H173" s="76"/>
      <c r="I173" s="32"/>
      <c r="J173" s="70">
        <f t="shared" si="9"/>
        <v>0</v>
      </c>
      <c r="K173" s="21"/>
      <c r="L173" s="21"/>
      <c r="M173" s="21"/>
      <c r="N173" s="21"/>
      <c r="O173" s="23"/>
      <c r="Q173" s="37"/>
      <c r="R173" s="40"/>
    </row>
    <row r="174" spans="1:18" x14ac:dyDescent="0.45">
      <c r="A174" s="34"/>
      <c r="B174" s="33"/>
      <c r="C174" s="69"/>
      <c r="D174" s="69"/>
      <c r="E174" s="17"/>
      <c r="F174" s="76"/>
      <c r="G174" s="32"/>
      <c r="H174" s="76"/>
      <c r="I174" s="32"/>
      <c r="J174" s="70">
        <f t="shared" si="9"/>
        <v>0</v>
      </c>
      <c r="K174" s="21"/>
      <c r="L174" s="21"/>
      <c r="M174" s="21"/>
      <c r="N174" s="21"/>
      <c r="O174" s="23"/>
      <c r="Q174" s="37"/>
      <c r="R174" s="40"/>
    </row>
    <row r="175" spans="1:18" x14ac:dyDescent="0.45">
      <c r="A175" s="34"/>
      <c r="B175" s="33"/>
      <c r="C175" s="69"/>
      <c r="D175" s="69"/>
      <c r="E175" s="17"/>
      <c r="F175" s="76"/>
      <c r="G175" s="32"/>
      <c r="H175" s="76"/>
      <c r="I175" s="32"/>
      <c r="J175" s="70">
        <f t="shared" si="9"/>
        <v>0</v>
      </c>
      <c r="K175" s="21"/>
      <c r="L175" s="21"/>
      <c r="M175" s="21"/>
      <c r="N175" s="21"/>
      <c r="O175" s="23"/>
      <c r="Q175" s="37"/>
      <c r="R175" s="40"/>
    </row>
    <row r="176" spans="1:18" x14ac:dyDescent="0.45">
      <c r="A176" s="34"/>
      <c r="B176" s="33"/>
      <c r="C176" s="69"/>
      <c r="D176" s="69"/>
      <c r="E176" s="17"/>
      <c r="F176" s="76"/>
      <c r="G176" s="32"/>
      <c r="H176" s="76"/>
      <c r="I176" s="32"/>
      <c r="J176" s="70">
        <f t="shared" si="9"/>
        <v>0</v>
      </c>
      <c r="K176" s="21"/>
      <c r="L176" s="21"/>
      <c r="M176" s="21"/>
      <c r="N176" s="21"/>
      <c r="O176" s="23"/>
      <c r="Q176" s="37"/>
      <c r="R176" s="40"/>
    </row>
    <row r="177" spans="1:18" x14ac:dyDescent="0.45">
      <c r="A177" s="34"/>
      <c r="B177" s="33"/>
      <c r="C177" s="69"/>
      <c r="D177" s="69"/>
      <c r="E177" s="17"/>
      <c r="F177" s="76"/>
      <c r="G177" s="32"/>
      <c r="H177" s="76"/>
      <c r="I177" s="32"/>
      <c r="J177" s="70">
        <f t="shared" si="9"/>
        <v>0</v>
      </c>
      <c r="K177" s="21"/>
      <c r="L177" s="21"/>
      <c r="M177" s="21"/>
      <c r="N177" s="21"/>
      <c r="O177" s="23"/>
      <c r="Q177" s="37"/>
      <c r="R177" s="40"/>
    </row>
    <row r="178" spans="1:18" x14ac:dyDescent="0.45">
      <c r="A178" s="34"/>
      <c r="B178" s="33"/>
      <c r="C178" s="69"/>
      <c r="D178" s="69"/>
      <c r="E178" s="17"/>
      <c r="F178" s="76"/>
      <c r="G178" s="32"/>
      <c r="H178" s="76"/>
      <c r="I178" s="32"/>
      <c r="J178" s="70">
        <f t="shared" si="9"/>
        <v>0</v>
      </c>
      <c r="K178" s="21"/>
      <c r="L178" s="21"/>
      <c r="M178" s="21"/>
      <c r="N178" s="21"/>
      <c r="O178" s="23"/>
      <c r="Q178" s="37"/>
      <c r="R178" s="40"/>
    </row>
    <row r="179" spans="1:18" x14ac:dyDescent="0.45">
      <c r="A179" s="34"/>
      <c r="B179" s="33"/>
      <c r="C179" s="69"/>
      <c r="D179" s="69"/>
      <c r="E179" s="17"/>
      <c r="F179" s="76"/>
      <c r="G179" s="32"/>
      <c r="H179" s="76"/>
      <c r="I179" s="32"/>
      <c r="J179" s="70">
        <f t="shared" si="9"/>
        <v>0</v>
      </c>
      <c r="K179" s="21"/>
      <c r="L179" s="21"/>
      <c r="M179" s="21"/>
      <c r="N179" s="21"/>
      <c r="O179" s="23"/>
      <c r="Q179" s="37"/>
      <c r="R179" s="40"/>
    </row>
    <row r="180" spans="1:18" x14ac:dyDescent="0.45">
      <c r="A180" s="34"/>
      <c r="B180" s="33"/>
      <c r="C180" s="69"/>
      <c r="D180" s="69"/>
      <c r="E180" s="17"/>
      <c r="F180" s="76"/>
      <c r="G180" s="32"/>
      <c r="H180" s="76"/>
      <c r="I180" s="32"/>
      <c r="J180" s="70">
        <f t="shared" si="9"/>
        <v>0</v>
      </c>
      <c r="K180" s="21"/>
      <c r="L180" s="21"/>
      <c r="M180" s="21"/>
      <c r="N180" s="21"/>
      <c r="O180" s="23"/>
      <c r="Q180" s="37"/>
      <c r="R180" s="40"/>
    </row>
    <row r="181" spans="1:18" x14ac:dyDescent="0.45">
      <c r="A181" s="34"/>
      <c r="B181" s="33"/>
      <c r="C181" s="69"/>
      <c r="D181" s="69"/>
      <c r="E181" s="17"/>
      <c r="F181" s="76"/>
      <c r="G181" s="32"/>
      <c r="H181" s="76"/>
      <c r="I181" s="32"/>
      <c r="J181" s="70">
        <f t="shared" si="9"/>
        <v>0</v>
      </c>
      <c r="K181" s="21"/>
      <c r="L181" s="21"/>
      <c r="M181" s="21"/>
      <c r="N181" s="21"/>
      <c r="O181" s="23"/>
      <c r="Q181" s="37"/>
      <c r="R181" s="40"/>
    </row>
    <row r="182" spans="1:18" x14ac:dyDescent="0.45">
      <c r="A182" s="34"/>
      <c r="B182" s="33"/>
      <c r="C182" s="69"/>
      <c r="D182" s="69"/>
      <c r="E182" s="17"/>
      <c r="F182" s="76"/>
      <c r="G182" s="32"/>
      <c r="H182" s="76"/>
      <c r="I182" s="32"/>
      <c r="J182" s="70">
        <f t="shared" si="9"/>
        <v>0</v>
      </c>
      <c r="K182" s="21"/>
      <c r="L182" s="21"/>
      <c r="M182" s="21"/>
      <c r="N182" s="21"/>
      <c r="O182" s="23"/>
      <c r="Q182" s="37"/>
      <c r="R182" s="40"/>
    </row>
    <row r="183" spans="1:18" x14ac:dyDescent="0.45">
      <c r="A183" s="34"/>
      <c r="B183" s="33"/>
      <c r="C183" s="69"/>
      <c r="D183" s="69"/>
      <c r="E183" s="17"/>
      <c r="F183" s="76"/>
      <c r="G183" s="32"/>
      <c r="H183" s="76"/>
      <c r="I183" s="32"/>
      <c r="J183" s="70">
        <f t="shared" si="9"/>
        <v>0</v>
      </c>
      <c r="K183" s="21"/>
      <c r="L183" s="21"/>
      <c r="M183" s="21"/>
      <c r="N183" s="21"/>
      <c r="O183" s="23"/>
      <c r="Q183" s="37"/>
      <c r="R183" s="40"/>
    </row>
    <row r="184" spans="1:18" x14ac:dyDescent="0.45">
      <c r="A184" s="34"/>
      <c r="B184" s="33"/>
      <c r="C184" s="69"/>
      <c r="D184" s="69"/>
      <c r="E184" s="17"/>
      <c r="F184" s="76"/>
      <c r="G184" s="32"/>
      <c r="H184" s="76"/>
      <c r="I184" s="32"/>
      <c r="J184" s="70">
        <f t="shared" si="9"/>
        <v>0</v>
      </c>
      <c r="K184" s="21"/>
      <c r="L184" s="21"/>
      <c r="M184" s="21"/>
      <c r="N184" s="21"/>
      <c r="O184" s="23"/>
      <c r="Q184" s="37"/>
      <c r="R184" s="40"/>
    </row>
    <row r="185" spans="1:18" x14ac:dyDescent="0.45">
      <c r="A185" s="34"/>
      <c r="B185" s="33"/>
      <c r="C185" s="69"/>
      <c r="D185" s="69"/>
      <c r="E185" s="17"/>
      <c r="F185" s="76"/>
      <c r="G185" s="32"/>
      <c r="H185" s="76"/>
      <c r="I185" s="32"/>
      <c r="J185" s="70">
        <f t="shared" si="9"/>
        <v>0</v>
      </c>
      <c r="K185" s="21"/>
      <c r="L185" s="21"/>
      <c r="M185" s="21"/>
      <c r="N185" s="21"/>
      <c r="O185" s="23"/>
      <c r="Q185" s="37"/>
      <c r="R185" s="40"/>
    </row>
    <row r="186" spans="1:18" x14ac:dyDescent="0.45">
      <c r="A186" s="34"/>
      <c r="B186" s="33"/>
      <c r="C186" s="69"/>
      <c r="D186" s="69"/>
      <c r="E186" s="17"/>
      <c r="F186" s="76"/>
      <c r="G186" s="32"/>
      <c r="H186" s="76"/>
      <c r="I186" s="32"/>
      <c r="J186" s="70">
        <f t="shared" si="9"/>
        <v>0</v>
      </c>
      <c r="K186" s="21"/>
      <c r="L186" s="21"/>
      <c r="M186" s="21"/>
      <c r="N186" s="21"/>
      <c r="O186" s="23"/>
      <c r="Q186" s="37"/>
      <c r="R186" s="40"/>
    </row>
    <row r="187" spans="1:18" x14ac:dyDescent="0.45">
      <c r="A187" s="34"/>
      <c r="B187" s="33"/>
      <c r="C187" s="69"/>
      <c r="D187" s="69"/>
      <c r="E187" s="17"/>
      <c r="F187" s="76"/>
      <c r="G187" s="32"/>
      <c r="H187" s="76"/>
      <c r="I187" s="32"/>
      <c r="J187" s="70">
        <f t="shared" si="9"/>
        <v>0</v>
      </c>
      <c r="K187" s="21"/>
      <c r="L187" s="21"/>
      <c r="M187" s="21"/>
      <c r="N187" s="21"/>
      <c r="O187" s="23"/>
      <c r="Q187" s="37"/>
      <c r="R187" s="40"/>
    </row>
    <row r="188" spans="1:18" x14ac:dyDescent="0.45">
      <c r="A188" s="34"/>
      <c r="B188" s="33"/>
      <c r="C188" s="69"/>
      <c r="D188" s="69"/>
      <c r="E188" s="17"/>
      <c r="F188" s="76"/>
      <c r="G188" s="32"/>
      <c r="H188" s="76"/>
      <c r="I188" s="32"/>
      <c r="J188" s="70">
        <f t="shared" si="9"/>
        <v>0</v>
      </c>
      <c r="K188" s="21"/>
      <c r="L188" s="21"/>
      <c r="M188" s="21"/>
      <c r="N188" s="21"/>
      <c r="O188" s="23"/>
      <c r="Q188" s="37"/>
      <c r="R188" s="40"/>
    </row>
    <row r="189" spans="1:18" x14ac:dyDescent="0.45">
      <c r="A189" s="34"/>
      <c r="B189" s="33"/>
      <c r="C189" s="69"/>
      <c r="D189" s="69"/>
      <c r="E189" s="17"/>
      <c r="F189" s="76"/>
      <c r="G189" s="32"/>
      <c r="H189" s="76"/>
      <c r="I189" s="32"/>
      <c r="J189" s="70">
        <f t="shared" si="9"/>
        <v>0</v>
      </c>
      <c r="K189" s="21"/>
      <c r="L189" s="21"/>
      <c r="M189" s="21"/>
      <c r="N189" s="21"/>
      <c r="O189" s="23"/>
      <c r="Q189" s="37"/>
      <c r="R189" s="40"/>
    </row>
    <row r="190" spans="1:18" x14ac:dyDescent="0.45">
      <c r="A190" s="34"/>
      <c r="B190" s="33"/>
      <c r="C190" s="69"/>
      <c r="D190" s="69"/>
      <c r="E190" s="17"/>
      <c r="F190" s="76"/>
      <c r="G190" s="32"/>
      <c r="H190" s="76"/>
      <c r="I190" s="32"/>
      <c r="J190" s="70">
        <f t="shared" si="9"/>
        <v>0</v>
      </c>
      <c r="K190" s="21"/>
      <c r="L190" s="21"/>
      <c r="M190" s="21"/>
      <c r="N190" s="21"/>
      <c r="O190" s="23"/>
      <c r="Q190" s="37"/>
      <c r="R190" s="40"/>
    </row>
    <row r="191" spans="1:18" x14ac:dyDescent="0.45">
      <c r="A191" s="34"/>
      <c r="B191" s="33"/>
      <c r="C191" s="69"/>
      <c r="D191" s="69"/>
      <c r="E191" s="17"/>
      <c r="F191" s="76"/>
      <c r="G191" s="32"/>
      <c r="H191" s="76"/>
      <c r="I191" s="32"/>
      <c r="J191" s="70">
        <f t="shared" si="9"/>
        <v>0</v>
      </c>
      <c r="K191" s="21"/>
      <c r="L191" s="21"/>
      <c r="M191" s="21"/>
      <c r="N191" s="21"/>
      <c r="O191" s="23"/>
      <c r="Q191" s="37"/>
      <c r="R191" s="40"/>
    </row>
    <row r="192" spans="1:18" x14ac:dyDescent="0.45">
      <c r="A192" s="34"/>
      <c r="B192" s="33"/>
      <c r="C192" s="69"/>
      <c r="D192" s="69"/>
      <c r="E192" s="17"/>
      <c r="F192" s="76"/>
      <c r="G192" s="32"/>
      <c r="H192" s="76"/>
      <c r="I192" s="32"/>
      <c r="J192" s="70">
        <f t="shared" si="9"/>
        <v>0</v>
      </c>
      <c r="K192" s="21"/>
      <c r="L192" s="21"/>
      <c r="M192" s="21"/>
      <c r="N192" s="21"/>
      <c r="O192" s="23"/>
      <c r="Q192" s="37"/>
      <c r="R192" s="40"/>
    </row>
    <row r="193" spans="1:18" x14ac:dyDescent="0.45">
      <c r="A193" s="34"/>
      <c r="B193" s="33"/>
      <c r="C193" s="69"/>
      <c r="D193" s="69"/>
      <c r="E193" s="17"/>
      <c r="F193" s="76"/>
      <c r="G193" s="32"/>
      <c r="H193" s="76"/>
      <c r="I193" s="32"/>
      <c r="J193" s="70">
        <f t="shared" si="9"/>
        <v>0</v>
      </c>
      <c r="K193" s="21"/>
      <c r="L193" s="21"/>
      <c r="M193" s="21"/>
      <c r="N193" s="21"/>
      <c r="O193" s="23"/>
      <c r="Q193" s="37"/>
      <c r="R193" s="40"/>
    </row>
    <row r="194" spans="1:18" x14ac:dyDescent="0.45">
      <c r="A194" s="34"/>
      <c r="B194" s="33"/>
      <c r="C194" s="69"/>
      <c r="D194" s="69"/>
      <c r="E194" s="17"/>
      <c r="F194" s="76"/>
      <c r="G194" s="32"/>
      <c r="H194" s="76"/>
      <c r="I194" s="32"/>
      <c r="J194" s="70">
        <f t="shared" si="9"/>
        <v>0</v>
      </c>
      <c r="K194" s="21"/>
      <c r="L194" s="21"/>
      <c r="M194" s="21"/>
      <c r="N194" s="21"/>
      <c r="O194" s="23"/>
      <c r="Q194" s="37"/>
      <c r="R194" s="40"/>
    </row>
    <row r="195" spans="1:18" x14ac:dyDescent="0.45">
      <c r="A195" s="34"/>
      <c r="B195" s="33"/>
      <c r="C195" s="69"/>
      <c r="D195" s="69"/>
      <c r="E195" s="17"/>
      <c r="F195" s="76"/>
      <c r="G195" s="32"/>
      <c r="H195" s="76"/>
      <c r="I195" s="32"/>
      <c r="J195" s="70">
        <f t="shared" si="9"/>
        <v>0</v>
      </c>
      <c r="K195" s="21"/>
      <c r="L195" s="21"/>
      <c r="M195" s="21"/>
      <c r="N195" s="21"/>
      <c r="O195" s="23"/>
      <c r="Q195" s="37"/>
      <c r="R195" s="40"/>
    </row>
    <row r="196" spans="1:18" x14ac:dyDescent="0.45">
      <c r="A196" s="34"/>
      <c r="B196" s="33"/>
      <c r="C196" s="69"/>
      <c r="D196" s="69"/>
      <c r="E196" s="17"/>
      <c r="F196" s="76"/>
      <c r="G196" s="32"/>
      <c r="H196" s="76"/>
      <c r="I196" s="32"/>
      <c r="J196" s="70">
        <f t="shared" si="9"/>
        <v>0</v>
      </c>
      <c r="K196" s="21"/>
      <c r="L196" s="21"/>
      <c r="M196" s="21"/>
      <c r="N196" s="21"/>
      <c r="O196" s="23"/>
      <c r="Q196" s="37"/>
      <c r="R196" s="40"/>
    </row>
    <row r="197" spans="1:18" x14ac:dyDescent="0.45">
      <c r="A197" s="34"/>
      <c r="B197" s="33"/>
      <c r="C197" s="69"/>
      <c r="D197" s="69"/>
      <c r="E197" s="17"/>
      <c r="F197" s="76"/>
      <c r="G197" s="32"/>
      <c r="H197" s="76"/>
      <c r="I197" s="32"/>
      <c r="J197" s="70">
        <f t="shared" si="9"/>
        <v>0</v>
      </c>
      <c r="K197" s="21"/>
      <c r="L197" s="21"/>
      <c r="M197" s="21"/>
      <c r="N197" s="21"/>
      <c r="O197" s="23"/>
      <c r="Q197" s="37"/>
      <c r="R197" s="40"/>
    </row>
    <row r="198" spans="1:18" x14ac:dyDescent="0.45">
      <c r="A198" s="34"/>
      <c r="B198" s="33"/>
      <c r="C198" s="69"/>
      <c r="D198" s="69"/>
      <c r="E198" s="17"/>
      <c r="F198" s="76"/>
      <c r="G198" s="32"/>
      <c r="H198" s="76"/>
      <c r="I198" s="32"/>
      <c r="J198" s="70">
        <f t="shared" si="9"/>
        <v>0</v>
      </c>
      <c r="K198" s="21"/>
      <c r="L198" s="21"/>
      <c r="M198" s="21"/>
      <c r="N198" s="21"/>
      <c r="O198" s="23"/>
      <c r="Q198" s="37"/>
      <c r="R198" s="40"/>
    </row>
    <row r="199" spans="1:18" x14ac:dyDescent="0.45">
      <c r="A199" s="34"/>
      <c r="B199" s="33"/>
      <c r="C199" s="69"/>
      <c r="D199" s="69"/>
      <c r="E199" s="17"/>
      <c r="F199" s="76"/>
      <c r="G199" s="32"/>
      <c r="H199" s="76"/>
      <c r="I199" s="32"/>
      <c r="J199" s="70">
        <f t="shared" si="9"/>
        <v>0</v>
      </c>
      <c r="K199" s="21"/>
      <c r="L199" s="21"/>
      <c r="M199" s="21"/>
      <c r="N199" s="21"/>
      <c r="O199" s="23"/>
      <c r="Q199" s="37"/>
      <c r="R199" s="40"/>
    </row>
    <row r="200" spans="1:18" x14ac:dyDescent="0.45">
      <c r="A200" s="34"/>
      <c r="B200" s="33"/>
      <c r="C200" s="69"/>
      <c r="D200" s="69"/>
      <c r="E200" s="17"/>
      <c r="F200" s="76"/>
      <c r="G200" s="32"/>
      <c r="H200" s="76"/>
      <c r="I200" s="32"/>
      <c r="J200" s="70">
        <f t="shared" si="9"/>
        <v>0</v>
      </c>
      <c r="K200" s="21"/>
      <c r="L200" s="21"/>
      <c r="M200" s="21"/>
      <c r="N200" s="21"/>
      <c r="O200" s="23"/>
      <c r="Q200" s="37"/>
      <c r="R200" s="40"/>
    </row>
    <row r="201" spans="1:18" x14ac:dyDescent="0.45">
      <c r="A201" s="34"/>
      <c r="B201" s="33"/>
      <c r="C201" s="69"/>
      <c r="D201" s="69"/>
      <c r="E201" s="17"/>
      <c r="F201" s="76"/>
      <c r="G201" s="32"/>
      <c r="H201" s="76"/>
      <c r="I201" s="32"/>
      <c r="J201" s="70">
        <f t="shared" ref="J201:J264" si="10">ROUND(E201*IF(F201="",1,F201)*IF(H201="",1,H201),0)</f>
        <v>0</v>
      </c>
      <c r="K201" s="21"/>
      <c r="L201" s="21"/>
      <c r="M201" s="21"/>
      <c r="N201" s="21"/>
      <c r="O201" s="23"/>
      <c r="Q201" s="37"/>
      <c r="R201" s="40"/>
    </row>
    <row r="202" spans="1:18" x14ac:dyDescent="0.45">
      <c r="A202" s="34"/>
      <c r="B202" s="33"/>
      <c r="C202" s="69"/>
      <c r="D202" s="69"/>
      <c r="E202" s="17"/>
      <c r="F202" s="76"/>
      <c r="G202" s="32"/>
      <c r="H202" s="76"/>
      <c r="I202" s="32"/>
      <c r="J202" s="70">
        <f t="shared" si="10"/>
        <v>0</v>
      </c>
      <c r="K202" s="21"/>
      <c r="L202" s="21"/>
      <c r="M202" s="21"/>
      <c r="N202" s="21"/>
      <c r="O202" s="23"/>
      <c r="Q202" s="37"/>
      <c r="R202" s="40"/>
    </row>
    <row r="203" spans="1:18" x14ac:dyDescent="0.45">
      <c r="A203" s="34"/>
      <c r="B203" s="33"/>
      <c r="C203" s="69"/>
      <c r="D203" s="69"/>
      <c r="E203" s="17"/>
      <c r="F203" s="76"/>
      <c r="G203" s="32"/>
      <c r="H203" s="76"/>
      <c r="I203" s="32"/>
      <c r="J203" s="70">
        <f t="shared" si="10"/>
        <v>0</v>
      </c>
      <c r="K203" s="21"/>
      <c r="L203" s="21"/>
      <c r="M203" s="21"/>
      <c r="N203" s="21"/>
      <c r="O203" s="23"/>
      <c r="Q203" s="37"/>
      <c r="R203" s="40"/>
    </row>
    <row r="204" spans="1:18" x14ac:dyDescent="0.45">
      <c r="A204" s="34"/>
      <c r="B204" s="33"/>
      <c r="C204" s="69"/>
      <c r="D204" s="69"/>
      <c r="E204" s="17"/>
      <c r="F204" s="76"/>
      <c r="G204" s="32"/>
      <c r="H204" s="76"/>
      <c r="I204" s="32"/>
      <c r="J204" s="70">
        <f t="shared" si="10"/>
        <v>0</v>
      </c>
      <c r="K204" s="21"/>
      <c r="L204" s="21"/>
      <c r="M204" s="21"/>
      <c r="N204" s="21"/>
      <c r="O204" s="23"/>
      <c r="Q204" s="37"/>
      <c r="R204" s="40"/>
    </row>
    <row r="205" spans="1:18" x14ac:dyDescent="0.45">
      <c r="A205" s="34"/>
      <c r="B205" s="33"/>
      <c r="C205" s="69"/>
      <c r="D205" s="69"/>
      <c r="E205" s="17"/>
      <c r="F205" s="76"/>
      <c r="G205" s="32"/>
      <c r="H205" s="76"/>
      <c r="I205" s="32"/>
      <c r="J205" s="70">
        <f t="shared" si="10"/>
        <v>0</v>
      </c>
      <c r="K205" s="21"/>
      <c r="L205" s="21"/>
      <c r="M205" s="21"/>
      <c r="N205" s="21"/>
      <c r="O205" s="23"/>
      <c r="Q205" s="37"/>
      <c r="R205" s="40"/>
    </row>
    <row r="206" spans="1:18" x14ac:dyDescent="0.45">
      <c r="A206" s="34"/>
      <c r="B206" s="33"/>
      <c r="C206" s="69"/>
      <c r="D206" s="69"/>
      <c r="E206" s="17"/>
      <c r="F206" s="76"/>
      <c r="G206" s="32"/>
      <c r="H206" s="76"/>
      <c r="I206" s="32"/>
      <c r="J206" s="70">
        <f t="shared" si="10"/>
        <v>0</v>
      </c>
      <c r="K206" s="21"/>
      <c r="L206" s="21"/>
      <c r="M206" s="21"/>
      <c r="N206" s="21"/>
      <c r="O206" s="23"/>
      <c r="Q206" s="37"/>
      <c r="R206" s="40"/>
    </row>
    <row r="207" spans="1:18" x14ac:dyDescent="0.45">
      <c r="A207" s="34"/>
      <c r="B207" s="33"/>
      <c r="C207" s="69"/>
      <c r="D207" s="69"/>
      <c r="E207" s="17"/>
      <c r="F207" s="76"/>
      <c r="G207" s="32"/>
      <c r="H207" s="76"/>
      <c r="I207" s="32"/>
      <c r="J207" s="70">
        <f t="shared" si="10"/>
        <v>0</v>
      </c>
      <c r="K207" s="21"/>
      <c r="L207" s="21"/>
      <c r="M207" s="21"/>
      <c r="N207" s="21"/>
      <c r="O207" s="23"/>
      <c r="Q207" s="37"/>
      <c r="R207" s="40"/>
    </row>
    <row r="208" spans="1:18" x14ac:dyDescent="0.45">
      <c r="A208" s="34"/>
      <c r="B208" s="33"/>
      <c r="C208" s="69"/>
      <c r="D208" s="69"/>
      <c r="E208" s="17"/>
      <c r="F208" s="76"/>
      <c r="G208" s="32"/>
      <c r="H208" s="76"/>
      <c r="I208" s="32"/>
      <c r="J208" s="70">
        <f t="shared" si="10"/>
        <v>0</v>
      </c>
      <c r="K208" s="21"/>
      <c r="L208" s="21"/>
      <c r="M208" s="21"/>
      <c r="N208" s="21"/>
      <c r="O208" s="23"/>
      <c r="Q208" s="37"/>
      <c r="R208" s="40"/>
    </row>
    <row r="209" spans="1:18" x14ac:dyDescent="0.45">
      <c r="A209" s="34"/>
      <c r="B209" s="33"/>
      <c r="C209" s="69"/>
      <c r="D209" s="69"/>
      <c r="E209" s="17"/>
      <c r="F209" s="76"/>
      <c r="G209" s="32"/>
      <c r="H209" s="76"/>
      <c r="I209" s="32"/>
      <c r="J209" s="70">
        <f t="shared" si="10"/>
        <v>0</v>
      </c>
      <c r="K209" s="21"/>
      <c r="L209" s="21"/>
      <c r="M209" s="21"/>
      <c r="N209" s="21"/>
      <c r="O209" s="23"/>
      <c r="Q209" s="37"/>
      <c r="R209" s="40"/>
    </row>
    <row r="210" spans="1:18" x14ac:dyDescent="0.45">
      <c r="A210" s="34"/>
      <c r="B210" s="33"/>
      <c r="C210" s="69"/>
      <c r="D210" s="69"/>
      <c r="E210" s="17"/>
      <c r="F210" s="76"/>
      <c r="G210" s="32"/>
      <c r="H210" s="76"/>
      <c r="I210" s="32"/>
      <c r="J210" s="70">
        <f t="shared" si="10"/>
        <v>0</v>
      </c>
      <c r="K210" s="21"/>
      <c r="L210" s="21"/>
      <c r="M210" s="21"/>
      <c r="N210" s="21"/>
      <c r="O210" s="23"/>
      <c r="Q210" s="37"/>
      <c r="R210" s="40"/>
    </row>
    <row r="211" spans="1:18" x14ac:dyDescent="0.45">
      <c r="A211" s="34"/>
      <c r="B211" s="33"/>
      <c r="C211" s="69"/>
      <c r="D211" s="69"/>
      <c r="E211" s="17"/>
      <c r="F211" s="76"/>
      <c r="G211" s="32"/>
      <c r="H211" s="76"/>
      <c r="I211" s="32"/>
      <c r="J211" s="70">
        <f t="shared" si="10"/>
        <v>0</v>
      </c>
      <c r="K211" s="21"/>
      <c r="L211" s="21"/>
      <c r="M211" s="21"/>
      <c r="N211" s="21"/>
      <c r="O211" s="23"/>
      <c r="Q211" s="37"/>
      <c r="R211" s="40"/>
    </row>
    <row r="212" spans="1:18" x14ac:dyDescent="0.45">
      <c r="A212" s="34"/>
      <c r="B212" s="33"/>
      <c r="C212" s="69"/>
      <c r="D212" s="69"/>
      <c r="E212" s="17"/>
      <c r="F212" s="76"/>
      <c r="G212" s="32"/>
      <c r="H212" s="76"/>
      <c r="I212" s="32"/>
      <c r="J212" s="70">
        <f t="shared" si="10"/>
        <v>0</v>
      </c>
      <c r="K212" s="21"/>
      <c r="L212" s="21"/>
      <c r="M212" s="21"/>
      <c r="N212" s="21"/>
      <c r="O212" s="23"/>
      <c r="Q212" s="37"/>
      <c r="R212" s="40"/>
    </row>
    <row r="213" spans="1:18" x14ac:dyDescent="0.45">
      <c r="A213" s="34"/>
      <c r="B213" s="33"/>
      <c r="C213" s="69"/>
      <c r="D213" s="69"/>
      <c r="E213" s="17"/>
      <c r="F213" s="76"/>
      <c r="G213" s="32"/>
      <c r="H213" s="76"/>
      <c r="I213" s="32"/>
      <c r="J213" s="70">
        <f t="shared" si="10"/>
        <v>0</v>
      </c>
      <c r="K213" s="21"/>
      <c r="L213" s="21"/>
      <c r="M213" s="21"/>
      <c r="N213" s="21"/>
      <c r="O213" s="23"/>
      <c r="Q213" s="37"/>
      <c r="R213" s="40"/>
    </row>
    <row r="214" spans="1:18" x14ac:dyDescent="0.45">
      <c r="A214" s="34"/>
      <c r="B214" s="33"/>
      <c r="C214" s="69"/>
      <c r="D214" s="69"/>
      <c r="E214" s="17"/>
      <c r="F214" s="76"/>
      <c r="G214" s="32"/>
      <c r="H214" s="76"/>
      <c r="I214" s="32"/>
      <c r="J214" s="70">
        <f t="shared" si="10"/>
        <v>0</v>
      </c>
      <c r="K214" s="21"/>
      <c r="L214" s="21"/>
      <c r="M214" s="21"/>
      <c r="N214" s="21"/>
      <c r="O214" s="23"/>
      <c r="Q214" s="37"/>
      <c r="R214" s="40"/>
    </row>
    <row r="215" spans="1:18" x14ac:dyDescent="0.45">
      <c r="A215" s="34"/>
      <c r="B215" s="33"/>
      <c r="C215" s="69"/>
      <c r="D215" s="69"/>
      <c r="E215" s="17"/>
      <c r="F215" s="76"/>
      <c r="G215" s="32"/>
      <c r="H215" s="76"/>
      <c r="I215" s="32"/>
      <c r="J215" s="70">
        <f t="shared" si="10"/>
        <v>0</v>
      </c>
      <c r="K215" s="21"/>
      <c r="L215" s="21"/>
      <c r="M215" s="21"/>
      <c r="N215" s="21"/>
      <c r="O215" s="23"/>
      <c r="Q215" s="37"/>
      <c r="R215" s="40"/>
    </row>
    <row r="216" spans="1:18" x14ac:dyDescent="0.45">
      <c r="A216" s="34"/>
      <c r="B216" s="33"/>
      <c r="C216" s="69"/>
      <c r="D216" s="69"/>
      <c r="E216" s="17"/>
      <c r="F216" s="76"/>
      <c r="G216" s="32"/>
      <c r="H216" s="76"/>
      <c r="I216" s="32"/>
      <c r="J216" s="70">
        <f t="shared" si="10"/>
        <v>0</v>
      </c>
      <c r="K216" s="21"/>
      <c r="L216" s="21"/>
      <c r="M216" s="21"/>
      <c r="N216" s="21"/>
      <c r="O216" s="23"/>
      <c r="Q216" s="37"/>
      <c r="R216" s="40"/>
    </row>
    <row r="217" spans="1:18" x14ac:dyDescent="0.45">
      <c r="A217" s="34"/>
      <c r="B217" s="33"/>
      <c r="C217" s="69"/>
      <c r="D217" s="69"/>
      <c r="E217" s="17"/>
      <c r="F217" s="76"/>
      <c r="G217" s="32"/>
      <c r="H217" s="76"/>
      <c r="I217" s="32"/>
      <c r="J217" s="70">
        <f t="shared" si="10"/>
        <v>0</v>
      </c>
      <c r="K217" s="21"/>
      <c r="L217" s="21"/>
      <c r="M217" s="21"/>
      <c r="N217" s="21"/>
      <c r="O217" s="23"/>
      <c r="Q217" s="37"/>
      <c r="R217" s="40"/>
    </row>
    <row r="218" spans="1:18" x14ac:dyDescent="0.45">
      <c r="A218" s="34"/>
      <c r="B218" s="33"/>
      <c r="C218" s="69"/>
      <c r="D218" s="69"/>
      <c r="E218" s="17"/>
      <c r="F218" s="76"/>
      <c r="G218" s="32"/>
      <c r="H218" s="76"/>
      <c r="I218" s="32"/>
      <c r="J218" s="70">
        <f t="shared" si="10"/>
        <v>0</v>
      </c>
      <c r="K218" s="21"/>
      <c r="L218" s="21"/>
      <c r="M218" s="21"/>
      <c r="N218" s="21"/>
      <c r="O218" s="23"/>
      <c r="Q218" s="37"/>
      <c r="R218" s="40"/>
    </row>
    <row r="219" spans="1:18" x14ac:dyDescent="0.45">
      <c r="A219" s="34"/>
      <c r="B219" s="33"/>
      <c r="C219" s="69"/>
      <c r="D219" s="69"/>
      <c r="E219" s="17"/>
      <c r="F219" s="76"/>
      <c r="G219" s="32"/>
      <c r="H219" s="76"/>
      <c r="I219" s="32"/>
      <c r="J219" s="70">
        <f t="shared" si="10"/>
        <v>0</v>
      </c>
      <c r="K219" s="21"/>
      <c r="L219" s="21"/>
      <c r="M219" s="21"/>
      <c r="N219" s="21"/>
      <c r="O219" s="23"/>
      <c r="Q219" s="37"/>
      <c r="R219" s="40"/>
    </row>
    <row r="220" spans="1:18" x14ac:dyDescent="0.45">
      <c r="A220" s="34"/>
      <c r="B220" s="33"/>
      <c r="C220" s="69"/>
      <c r="D220" s="69"/>
      <c r="E220" s="17"/>
      <c r="F220" s="76"/>
      <c r="G220" s="32"/>
      <c r="H220" s="76"/>
      <c r="I220" s="32"/>
      <c r="J220" s="70">
        <f t="shared" si="10"/>
        <v>0</v>
      </c>
      <c r="K220" s="21"/>
      <c r="L220" s="21"/>
      <c r="M220" s="21"/>
      <c r="N220" s="21"/>
      <c r="O220" s="23"/>
      <c r="Q220" s="37"/>
      <c r="R220" s="40"/>
    </row>
    <row r="221" spans="1:18" x14ac:dyDescent="0.45">
      <c r="A221" s="34"/>
      <c r="B221" s="33"/>
      <c r="C221" s="69"/>
      <c r="D221" s="69"/>
      <c r="E221" s="17"/>
      <c r="F221" s="76"/>
      <c r="G221" s="32"/>
      <c r="H221" s="76"/>
      <c r="I221" s="32"/>
      <c r="J221" s="70">
        <f t="shared" si="10"/>
        <v>0</v>
      </c>
      <c r="K221" s="21"/>
      <c r="L221" s="21"/>
      <c r="M221" s="21"/>
      <c r="N221" s="21"/>
      <c r="O221" s="23"/>
      <c r="Q221" s="37"/>
      <c r="R221" s="40"/>
    </row>
    <row r="222" spans="1:18" x14ac:dyDescent="0.45">
      <c r="A222" s="34"/>
      <c r="B222" s="33"/>
      <c r="C222" s="69"/>
      <c r="D222" s="69"/>
      <c r="E222" s="17"/>
      <c r="F222" s="76"/>
      <c r="G222" s="32"/>
      <c r="H222" s="76"/>
      <c r="I222" s="32"/>
      <c r="J222" s="70">
        <f t="shared" si="10"/>
        <v>0</v>
      </c>
      <c r="K222" s="21"/>
      <c r="L222" s="21"/>
      <c r="M222" s="21"/>
      <c r="N222" s="21"/>
      <c r="O222" s="23"/>
      <c r="Q222" s="37"/>
      <c r="R222" s="40"/>
    </row>
    <row r="223" spans="1:18" x14ac:dyDescent="0.45">
      <c r="A223" s="34"/>
      <c r="B223" s="33"/>
      <c r="C223" s="69"/>
      <c r="D223" s="69"/>
      <c r="E223" s="17"/>
      <c r="F223" s="76"/>
      <c r="G223" s="32"/>
      <c r="H223" s="76"/>
      <c r="I223" s="32"/>
      <c r="J223" s="70">
        <f t="shared" si="10"/>
        <v>0</v>
      </c>
      <c r="K223" s="21"/>
      <c r="L223" s="21"/>
      <c r="M223" s="21"/>
      <c r="N223" s="21"/>
      <c r="O223" s="23"/>
      <c r="Q223" s="37"/>
      <c r="R223" s="40"/>
    </row>
    <row r="224" spans="1:18" x14ac:dyDescent="0.45">
      <c r="A224" s="34"/>
      <c r="B224" s="33"/>
      <c r="C224" s="69"/>
      <c r="D224" s="69"/>
      <c r="E224" s="17"/>
      <c r="F224" s="76"/>
      <c r="G224" s="32"/>
      <c r="H224" s="76"/>
      <c r="I224" s="32"/>
      <c r="J224" s="70">
        <f t="shared" si="10"/>
        <v>0</v>
      </c>
      <c r="K224" s="21"/>
      <c r="L224" s="21"/>
      <c r="M224" s="21"/>
      <c r="N224" s="21"/>
      <c r="O224" s="23"/>
      <c r="Q224" s="37"/>
      <c r="R224" s="40"/>
    </row>
    <row r="225" spans="1:18" x14ac:dyDescent="0.45">
      <c r="A225" s="34"/>
      <c r="B225" s="33"/>
      <c r="C225" s="69"/>
      <c r="D225" s="69"/>
      <c r="E225" s="17"/>
      <c r="F225" s="76"/>
      <c r="G225" s="32"/>
      <c r="H225" s="76"/>
      <c r="I225" s="32"/>
      <c r="J225" s="70">
        <f t="shared" si="10"/>
        <v>0</v>
      </c>
      <c r="K225" s="21"/>
      <c r="L225" s="21"/>
      <c r="M225" s="21"/>
      <c r="N225" s="21"/>
      <c r="O225" s="23"/>
      <c r="Q225" s="37"/>
      <c r="R225" s="40"/>
    </row>
    <row r="226" spans="1:18" x14ac:dyDescent="0.45">
      <c r="A226" s="34"/>
      <c r="B226" s="33"/>
      <c r="C226" s="69"/>
      <c r="D226" s="69"/>
      <c r="E226" s="17"/>
      <c r="F226" s="76"/>
      <c r="G226" s="32"/>
      <c r="H226" s="76"/>
      <c r="I226" s="32"/>
      <c r="J226" s="70">
        <f t="shared" si="10"/>
        <v>0</v>
      </c>
      <c r="K226" s="21"/>
      <c r="L226" s="21"/>
      <c r="M226" s="21"/>
      <c r="N226" s="21"/>
      <c r="O226" s="23"/>
      <c r="Q226" s="37"/>
      <c r="R226" s="40"/>
    </row>
    <row r="227" spans="1:18" x14ac:dyDescent="0.45">
      <c r="A227" s="34"/>
      <c r="B227" s="33"/>
      <c r="C227" s="69"/>
      <c r="D227" s="69"/>
      <c r="E227" s="17"/>
      <c r="F227" s="76"/>
      <c r="G227" s="32"/>
      <c r="H227" s="76"/>
      <c r="I227" s="32"/>
      <c r="J227" s="70">
        <f t="shared" si="10"/>
        <v>0</v>
      </c>
      <c r="K227" s="21"/>
      <c r="L227" s="21"/>
      <c r="M227" s="21"/>
      <c r="N227" s="21"/>
      <c r="O227" s="23"/>
      <c r="Q227" s="37"/>
      <c r="R227" s="40"/>
    </row>
    <row r="228" spans="1:18" x14ac:dyDescent="0.45">
      <c r="A228" s="34"/>
      <c r="B228" s="33"/>
      <c r="C228" s="69"/>
      <c r="D228" s="69"/>
      <c r="E228" s="17"/>
      <c r="F228" s="76"/>
      <c r="G228" s="32"/>
      <c r="H228" s="76"/>
      <c r="I228" s="32"/>
      <c r="J228" s="70">
        <f t="shared" si="10"/>
        <v>0</v>
      </c>
      <c r="K228" s="21"/>
      <c r="L228" s="21"/>
      <c r="M228" s="21"/>
      <c r="N228" s="21"/>
      <c r="O228" s="23"/>
      <c r="Q228" s="37"/>
      <c r="R228" s="40"/>
    </row>
    <row r="229" spans="1:18" x14ac:dyDescent="0.45">
      <c r="A229" s="34"/>
      <c r="B229" s="33"/>
      <c r="C229" s="69"/>
      <c r="D229" s="69"/>
      <c r="E229" s="17"/>
      <c r="F229" s="76"/>
      <c r="G229" s="32"/>
      <c r="H229" s="76"/>
      <c r="I229" s="32"/>
      <c r="J229" s="70">
        <f t="shared" si="10"/>
        <v>0</v>
      </c>
      <c r="K229" s="21"/>
      <c r="L229" s="21"/>
      <c r="M229" s="21"/>
      <c r="N229" s="21"/>
      <c r="O229" s="23"/>
      <c r="Q229" s="37"/>
      <c r="R229" s="40"/>
    </row>
    <row r="230" spans="1:18" x14ac:dyDescent="0.45">
      <c r="A230" s="34"/>
      <c r="B230" s="33"/>
      <c r="C230" s="69"/>
      <c r="D230" s="69"/>
      <c r="E230" s="17"/>
      <c r="F230" s="76"/>
      <c r="G230" s="32"/>
      <c r="H230" s="76"/>
      <c r="I230" s="32"/>
      <c r="J230" s="70">
        <f t="shared" si="10"/>
        <v>0</v>
      </c>
      <c r="K230" s="21"/>
      <c r="L230" s="21"/>
      <c r="M230" s="21"/>
      <c r="N230" s="21"/>
      <c r="O230" s="23"/>
      <c r="Q230" s="37"/>
      <c r="R230" s="40"/>
    </row>
    <row r="231" spans="1:18" x14ac:dyDescent="0.45">
      <c r="A231" s="34"/>
      <c r="B231" s="33"/>
      <c r="C231" s="69"/>
      <c r="D231" s="69"/>
      <c r="E231" s="17"/>
      <c r="F231" s="76"/>
      <c r="G231" s="32"/>
      <c r="H231" s="76"/>
      <c r="I231" s="32"/>
      <c r="J231" s="70">
        <f t="shared" si="10"/>
        <v>0</v>
      </c>
      <c r="K231" s="21"/>
      <c r="L231" s="21"/>
      <c r="M231" s="21"/>
      <c r="N231" s="21"/>
      <c r="O231" s="23"/>
      <c r="Q231" s="37"/>
      <c r="R231" s="40"/>
    </row>
    <row r="232" spans="1:18" x14ac:dyDescent="0.45">
      <c r="A232" s="34"/>
      <c r="B232" s="33"/>
      <c r="C232" s="69"/>
      <c r="D232" s="69"/>
      <c r="E232" s="17"/>
      <c r="F232" s="76"/>
      <c r="G232" s="32"/>
      <c r="H232" s="76"/>
      <c r="I232" s="32"/>
      <c r="J232" s="70">
        <f t="shared" si="10"/>
        <v>0</v>
      </c>
      <c r="K232" s="21"/>
      <c r="L232" s="21"/>
      <c r="M232" s="21"/>
      <c r="N232" s="21"/>
      <c r="O232" s="23"/>
      <c r="Q232" s="37"/>
      <c r="R232" s="40"/>
    </row>
    <row r="233" spans="1:18" x14ac:dyDescent="0.45">
      <c r="A233" s="34"/>
      <c r="B233" s="33"/>
      <c r="C233" s="69"/>
      <c r="D233" s="69"/>
      <c r="E233" s="17"/>
      <c r="F233" s="76"/>
      <c r="G233" s="32"/>
      <c r="H233" s="76"/>
      <c r="I233" s="32"/>
      <c r="J233" s="70">
        <f t="shared" si="10"/>
        <v>0</v>
      </c>
      <c r="K233" s="21"/>
      <c r="L233" s="21"/>
      <c r="M233" s="21"/>
      <c r="N233" s="21"/>
      <c r="O233" s="23"/>
      <c r="Q233" s="37"/>
      <c r="R233" s="40"/>
    </row>
    <row r="234" spans="1:18" x14ac:dyDescent="0.45">
      <c r="A234" s="34"/>
      <c r="B234" s="33"/>
      <c r="C234" s="69"/>
      <c r="D234" s="69"/>
      <c r="E234" s="17"/>
      <c r="F234" s="76"/>
      <c r="G234" s="32"/>
      <c r="H234" s="76"/>
      <c r="I234" s="32"/>
      <c r="J234" s="70">
        <f t="shared" si="10"/>
        <v>0</v>
      </c>
      <c r="K234" s="21"/>
      <c r="L234" s="21"/>
      <c r="M234" s="21"/>
      <c r="N234" s="21"/>
      <c r="O234" s="23"/>
      <c r="Q234" s="37"/>
      <c r="R234" s="40"/>
    </row>
    <row r="235" spans="1:18" x14ac:dyDescent="0.45">
      <c r="A235" s="34"/>
      <c r="B235" s="33"/>
      <c r="C235" s="69"/>
      <c r="D235" s="69"/>
      <c r="E235" s="17"/>
      <c r="F235" s="76"/>
      <c r="G235" s="32"/>
      <c r="H235" s="76"/>
      <c r="I235" s="32"/>
      <c r="J235" s="70">
        <f t="shared" si="10"/>
        <v>0</v>
      </c>
      <c r="K235" s="21"/>
      <c r="L235" s="21"/>
      <c r="M235" s="21"/>
      <c r="N235" s="21"/>
      <c r="O235" s="23"/>
      <c r="Q235" s="37"/>
      <c r="R235" s="40"/>
    </row>
    <row r="236" spans="1:18" x14ac:dyDescent="0.45">
      <c r="A236" s="34"/>
      <c r="B236" s="33"/>
      <c r="C236" s="69"/>
      <c r="D236" s="69"/>
      <c r="E236" s="17"/>
      <c r="F236" s="76"/>
      <c r="G236" s="32"/>
      <c r="H236" s="76"/>
      <c r="I236" s="32"/>
      <c r="J236" s="70">
        <f t="shared" si="10"/>
        <v>0</v>
      </c>
      <c r="K236" s="21"/>
      <c r="L236" s="21"/>
      <c r="M236" s="21"/>
      <c r="N236" s="21"/>
      <c r="O236" s="23"/>
      <c r="Q236" s="37"/>
      <c r="R236" s="40"/>
    </row>
    <row r="237" spans="1:18" x14ac:dyDescent="0.45">
      <c r="A237" s="34"/>
      <c r="B237" s="33"/>
      <c r="C237" s="69"/>
      <c r="D237" s="69"/>
      <c r="E237" s="17"/>
      <c r="F237" s="76"/>
      <c r="G237" s="32"/>
      <c r="H237" s="76"/>
      <c r="I237" s="32"/>
      <c r="J237" s="70">
        <f t="shared" si="10"/>
        <v>0</v>
      </c>
      <c r="K237" s="21"/>
      <c r="L237" s="21"/>
      <c r="M237" s="21"/>
      <c r="N237" s="21"/>
      <c r="O237" s="23"/>
      <c r="Q237" s="37"/>
      <c r="R237" s="40"/>
    </row>
    <row r="238" spans="1:18" x14ac:dyDescent="0.45">
      <c r="A238" s="34"/>
      <c r="B238" s="33"/>
      <c r="C238" s="69"/>
      <c r="D238" s="69"/>
      <c r="E238" s="17"/>
      <c r="F238" s="76"/>
      <c r="G238" s="32"/>
      <c r="H238" s="76"/>
      <c r="I238" s="32"/>
      <c r="J238" s="70">
        <f t="shared" si="10"/>
        <v>0</v>
      </c>
      <c r="K238" s="21"/>
      <c r="L238" s="21"/>
      <c r="M238" s="21"/>
      <c r="N238" s="21"/>
      <c r="O238" s="23"/>
      <c r="Q238" s="37"/>
      <c r="R238" s="40"/>
    </row>
    <row r="239" spans="1:18" x14ac:dyDescent="0.45">
      <c r="A239" s="34"/>
      <c r="B239" s="33"/>
      <c r="C239" s="69"/>
      <c r="D239" s="69"/>
      <c r="E239" s="17"/>
      <c r="F239" s="76"/>
      <c r="G239" s="32"/>
      <c r="H239" s="76"/>
      <c r="I239" s="32"/>
      <c r="J239" s="70">
        <f t="shared" si="10"/>
        <v>0</v>
      </c>
      <c r="K239" s="21"/>
      <c r="L239" s="21"/>
      <c r="M239" s="21"/>
      <c r="N239" s="21"/>
      <c r="O239" s="23"/>
      <c r="Q239" s="37"/>
      <c r="R239" s="40"/>
    </row>
    <row r="240" spans="1:18" x14ac:dyDescent="0.45">
      <c r="A240" s="34"/>
      <c r="B240" s="33"/>
      <c r="C240" s="69"/>
      <c r="D240" s="69"/>
      <c r="E240" s="17"/>
      <c r="F240" s="76"/>
      <c r="G240" s="32"/>
      <c r="H240" s="76"/>
      <c r="I240" s="32"/>
      <c r="J240" s="70">
        <f t="shared" si="10"/>
        <v>0</v>
      </c>
      <c r="K240" s="21"/>
      <c r="L240" s="21"/>
      <c r="M240" s="21"/>
      <c r="N240" s="21"/>
      <c r="O240" s="23"/>
      <c r="Q240" s="37"/>
      <c r="R240" s="40"/>
    </row>
    <row r="241" spans="1:18" x14ac:dyDescent="0.45">
      <c r="A241" s="34"/>
      <c r="B241" s="33"/>
      <c r="C241" s="69"/>
      <c r="D241" s="69"/>
      <c r="E241" s="17"/>
      <c r="F241" s="76"/>
      <c r="G241" s="32"/>
      <c r="H241" s="76"/>
      <c r="I241" s="32"/>
      <c r="J241" s="70">
        <f t="shared" si="10"/>
        <v>0</v>
      </c>
      <c r="K241" s="21"/>
      <c r="L241" s="21"/>
      <c r="M241" s="21"/>
      <c r="N241" s="21"/>
      <c r="O241" s="23"/>
      <c r="Q241" s="37"/>
      <c r="R241" s="40"/>
    </row>
    <row r="242" spans="1:18" x14ac:dyDescent="0.45">
      <c r="A242" s="34"/>
      <c r="B242" s="33"/>
      <c r="C242" s="69"/>
      <c r="D242" s="69"/>
      <c r="E242" s="17"/>
      <c r="F242" s="76"/>
      <c r="G242" s="32"/>
      <c r="H242" s="76"/>
      <c r="I242" s="32"/>
      <c r="J242" s="70">
        <f t="shared" si="10"/>
        <v>0</v>
      </c>
      <c r="K242" s="21"/>
      <c r="L242" s="21"/>
      <c r="M242" s="21"/>
      <c r="N242" s="21"/>
      <c r="O242" s="23"/>
      <c r="Q242" s="37"/>
      <c r="R242" s="40"/>
    </row>
    <row r="243" spans="1:18" x14ac:dyDescent="0.45">
      <c r="A243" s="34"/>
      <c r="B243" s="33"/>
      <c r="C243" s="69"/>
      <c r="D243" s="69"/>
      <c r="E243" s="17"/>
      <c r="F243" s="76"/>
      <c r="G243" s="32"/>
      <c r="H243" s="76"/>
      <c r="I243" s="32"/>
      <c r="J243" s="70">
        <f t="shared" si="10"/>
        <v>0</v>
      </c>
      <c r="K243" s="21"/>
      <c r="L243" s="21"/>
      <c r="M243" s="21"/>
      <c r="N243" s="21"/>
      <c r="O243" s="23"/>
      <c r="Q243" s="37"/>
      <c r="R243" s="40"/>
    </row>
    <row r="244" spans="1:18" x14ac:dyDescent="0.45">
      <c r="A244" s="34"/>
      <c r="B244" s="33"/>
      <c r="C244" s="69"/>
      <c r="D244" s="69"/>
      <c r="E244" s="17"/>
      <c r="F244" s="76"/>
      <c r="G244" s="32"/>
      <c r="H244" s="76"/>
      <c r="I244" s="32"/>
      <c r="J244" s="70">
        <f t="shared" si="10"/>
        <v>0</v>
      </c>
      <c r="K244" s="21"/>
      <c r="L244" s="21"/>
      <c r="M244" s="21"/>
      <c r="N244" s="21"/>
      <c r="O244" s="23"/>
      <c r="Q244" s="37"/>
      <c r="R244" s="40"/>
    </row>
    <row r="245" spans="1:18" x14ac:dyDescent="0.45">
      <c r="A245" s="34"/>
      <c r="B245" s="33"/>
      <c r="C245" s="69"/>
      <c r="D245" s="69"/>
      <c r="E245" s="17"/>
      <c r="F245" s="76"/>
      <c r="G245" s="32"/>
      <c r="H245" s="76"/>
      <c r="I245" s="32"/>
      <c r="J245" s="70">
        <f t="shared" si="10"/>
        <v>0</v>
      </c>
      <c r="K245" s="21"/>
      <c r="L245" s="21"/>
      <c r="M245" s="21"/>
      <c r="N245" s="21"/>
      <c r="O245" s="23"/>
      <c r="Q245" s="37"/>
      <c r="R245" s="40"/>
    </row>
    <row r="246" spans="1:18" x14ac:dyDescent="0.45">
      <c r="A246" s="34"/>
      <c r="B246" s="33"/>
      <c r="C246" s="69"/>
      <c r="D246" s="69"/>
      <c r="E246" s="17"/>
      <c r="F246" s="76"/>
      <c r="G246" s="32"/>
      <c r="H246" s="76"/>
      <c r="I246" s="32"/>
      <c r="J246" s="70">
        <f t="shared" si="10"/>
        <v>0</v>
      </c>
      <c r="K246" s="21"/>
      <c r="L246" s="21"/>
      <c r="M246" s="21"/>
      <c r="N246" s="21"/>
      <c r="O246" s="23"/>
      <c r="Q246" s="37"/>
      <c r="R246" s="40"/>
    </row>
    <row r="247" spans="1:18" x14ac:dyDescent="0.45">
      <c r="A247" s="34"/>
      <c r="B247" s="33"/>
      <c r="C247" s="69"/>
      <c r="D247" s="69"/>
      <c r="E247" s="17"/>
      <c r="F247" s="76"/>
      <c r="G247" s="32"/>
      <c r="H247" s="76"/>
      <c r="I247" s="32"/>
      <c r="J247" s="70">
        <f t="shared" si="10"/>
        <v>0</v>
      </c>
      <c r="K247" s="21"/>
      <c r="L247" s="21"/>
      <c r="M247" s="21"/>
      <c r="N247" s="21"/>
      <c r="O247" s="23"/>
      <c r="Q247" s="37"/>
      <c r="R247" s="40"/>
    </row>
    <row r="248" spans="1:18" x14ac:dyDescent="0.45">
      <c r="A248" s="34"/>
      <c r="B248" s="33"/>
      <c r="C248" s="69"/>
      <c r="D248" s="69"/>
      <c r="E248" s="17"/>
      <c r="F248" s="76"/>
      <c r="G248" s="32"/>
      <c r="H248" s="76"/>
      <c r="I248" s="32"/>
      <c r="J248" s="70">
        <f t="shared" si="10"/>
        <v>0</v>
      </c>
      <c r="K248" s="21"/>
      <c r="L248" s="21"/>
      <c r="M248" s="21"/>
      <c r="N248" s="21"/>
      <c r="O248" s="23"/>
      <c r="Q248" s="37"/>
      <c r="R248" s="40"/>
    </row>
    <row r="249" spans="1:18" x14ac:dyDescent="0.45">
      <c r="A249" s="34"/>
      <c r="B249" s="33"/>
      <c r="C249" s="69"/>
      <c r="D249" s="69"/>
      <c r="E249" s="17"/>
      <c r="F249" s="76"/>
      <c r="G249" s="32"/>
      <c r="H249" s="76"/>
      <c r="I249" s="32"/>
      <c r="J249" s="70">
        <f t="shared" si="10"/>
        <v>0</v>
      </c>
      <c r="K249" s="21"/>
      <c r="L249" s="21"/>
      <c r="M249" s="21"/>
      <c r="N249" s="21"/>
      <c r="O249" s="23"/>
      <c r="Q249" s="37"/>
      <c r="R249" s="40"/>
    </row>
    <row r="250" spans="1:18" x14ac:dyDescent="0.45">
      <c r="A250" s="34"/>
      <c r="B250" s="33"/>
      <c r="C250" s="69"/>
      <c r="D250" s="69"/>
      <c r="E250" s="17"/>
      <c r="F250" s="76"/>
      <c r="G250" s="32"/>
      <c r="H250" s="76"/>
      <c r="I250" s="32"/>
      <c r="J250" s="70">
        <f t="shared" si="10"/>
        <v>0</v>
      </c>
      <c r="K250" s="21"/>
      <c r="L250" s="21"/>
      <c r="M250" s="21"/>
      <c r="N250" s="21"/>
      <c r="O250" s="23"/>
      <c r="Q250" s="37"/>
      <c r="R250" s="40"/>
    </row>
    <row r="251" spans="1:18" x14ac:dyDescent="0.45">
      <c r="A251" s="34"/>
      <c r="B251" s="33"/>
      <c r="C251" s="69"/>
      <c r="D251" s="69"/>
      <c r="E251" s="17"/>
      <c r="F251" s="76"/>
      <c r="G251" s="32"/>
      <c r="H251" s="76"/>
      <c r="I251" s="32"/>
      <c r="J251" s="70">
        <f t="shared" si="10"/>
        <v>0</v>
      </c>
      <c r="K251" s="21"/>
      <c r="L251" s="21"/>
      <c r="M251" s="21"/>
      <c r="N251" s="21"/>
      <c r="O251" s="23"/>
      <c r="Q251" s="37"/>
      <c r="R251" s="40"/>
    </row>
    <row r="252" spans="1:18" x14ac:dyDescent="0.45">
      <c r="A252" s="34"/>
      <c r="B252" s="33"/>
      <c r="C252" s="69"/>
      <c r="D252" s="69"/>
      <c r="E252" s="17"/>
      <c r="F252" s="76"/>
      <c r="G252" s="32"/>
      <c r="H252" s="76"/>
      <c r="I252" s="32"/>
      <c r="J252" s="70">
        <f t="shared" si="10"/>
        <v>0</v>
      </c>
      <c r="K252" s="21"/>
      <c r="L252" s="21"/>
      <c r="M252" s="21"/>
      <c r="N252" s="21"/>
      <c r="O252" s="23"/>
      <c r="Q252" s="37"/>
      <c r="R252" s="40"/>
    </row>
    <row r="253" spans="1:18" x14ac:dyDescent="0.45">
      <c r="A253" s="34"/>
      <c r="B253" s="33"/>
      <c r="C253" s="69"/>
      <c r="D253" s="69"/>
      <c r="E253" s="17"/>
      <c r="F253" s="76"/>
      <c r="G253" s="32"/>
      <c r="H253" s="76"/>
      <c r="I253" s="32"/>
      <c r="J253" s="70">
        <f t="shared" si="10"/>
        <v>0</v>
      </c>
      <c r="K253" s="21"/>
      <c r="L253" s="21"/>
      <c r="M253" s="21"/>
      <c r="N253" s="21"/>
      <c r="O253" s="23"/>
      <c r="Q253" s="37"/>
      <c r="R253" s="40"/>
    </row>
    <row r="254" spans="1:18" x14ac:dyDescent="0.45">
      <c r="A254" s="34"/>
      <c r="B254" s="33"/>
      <c r="C254" s="69"/>
      <c r="D254" s="69"/>
      <c r="E254" s="17"/>
      <c r="F254" s="76"/>
      <c r="G254" s="32"/>
      <c r="H254" s="76"/>
      <c r="I254" s="32"/>
      <c r="J254" s="70">
        <f t="shared" si="10"/>
        <v>0</v>
      </c>
      <c r="K254" s="21"/>
      <c r="L254" s="21"/>
      <c r="M254" s="21"/>
      <c r="N254" s="21"/>
      <c r="O254" s="23"/>
      <c r="Q254" s="37"/>
      <c r="R254" s="40"/>
    </row>
    <row r="255" spans="1:18" x14ac:dyDescent="0.45">
      <c r="A255" s="34"/>
      <c r="B255" s="33"/>
      <c r="C255" s="69"/>
      <c r="D255" s="69"/>
      <c r="E255" s="17"/>
      <c r="F255" s="76"/>
      <c r="G255" s="32"/>
      <c r="H255" s="76"/>
      <c r="I255" s="32"/>
      <c r="J255" s="70">
        <f t="shared" si="10"/>
        <v>0</v>
      </c>
      <c r="K255" s="21"/>
      <c r="L255" s="21"/>
      <c r="M255" s="21"/>
      <c r="N255" s="21"/>
      <c r="O255" s="23"/>
      <c r="Q255" s="37"/>
      <c r="R255" s="40"/>
    </row>
    <row r="256" spans="1:18" x14ac:dyDescent="0.45">
      <c r="A256" s="34"/>
      <c r="B256" s="33"/>
      <c r="C256" s="69"/>
      <c r="D256" s="69"/>
      <c r="E256" s="17"/>
      <c r="F256" s="76"/>
      <c r="G256" s="32"/>
      <c r="H256" s="76"/>
      <c r="I256" s="32"/>
      <c r="J256" s="70">
        <f t="shared" si="10"/>
        <v>0</v>
      </c>
      <c r="K256" s="21"/>
      <c r="L256" s="21"/>
      <c r="M256" s="21"/>
      <c r="N256" s="21"/>
      <c r="O256" s="23"/>
      <c r="Q256" s="37"/>
      <c r="R256" s="40"/>
    </row>
    <row r="257" spans="1:18" x14ac:dyDescent="0.45">
      <c r="A257" s="34"/>
      <c r="B257" s="33"/>
      <c r="C257" s="69"/>
      <c r="D257" s="69"/>
      <c r="E257" s="17"/>
      <c r="F257" s="76"/>
      <c r="G257" s="32"/>
      <c r="H257" s="76"/>
      <c r="I257" s="32"/>
      <c r="J257" s="70">
        <f t="shared" si="10"/>
        <v>0</v>
      </c>
      <c r="K257" s="21"/>
      <c r="L257" s="21"/>
      <c r="M257" s="21"/>
      <c r="N257" s="21"/>
      <c r="O257" s="23"/>
      <c r="Q257" s="37"/>
      <c r="R257" s="40"/>
    </row>
    <row r="258" spans="1:18" x14ac:dyDescent="0.45">
      <c r="A258" s="34"/>
      <c r="B258" s="33"/>
      <c r="C258" s="69"/>
      <c r="D258" s="69"/>
      <c r="E258" s="17"/>
      <c r="F258" s="76"/>
      <c r="G258" s="32"/>
      <c r="H258" s="76"/>
      <c r="I258" s="32"/>
      <c r="J258" s="70">
        <f t="shared" si="10"/>
        <v>0</v>
      </c>
      <c r="K258" s="21"/>
      <c r="L258" s="21"/>
      <c r="M258" s="21"/>
      <c r="N258" s="21"/>
      <c r="O258" s="23"/>
      <c r="Q258" s="37"/>
      <c r="R258" s="40"/>
    </row>
    <row r="259" spans="1:18" x14ac:dyDescent="0.45">
      <c r="A259" s="34"/>
      <c r="B259" s="33"/>
      <c r="C259" s="69"/>
      <c r="D259" s="69"/>
      <c r="E259" s="17"/>
      <c r="F259" s="76"/>
      <c r="G259" s="32"/>
      <c r="H259" s="76"/>
      <c r="I259" s="32"/>
      <c r="J259" s="70">
        <f t="shared" si="10"/>
        <v>0</v>
      </c>
      <c r="K259" s="21"/>
      <c r="L259" s="21"/>
      <c r="M259" s="21"/>
      <c r="N259" s="21"/>
      <c r="O259" s="23"/>
      <c r="Q259" s="37"/>
      <c r="R259" s="40"/>
    </row>
    <row r="260" spans="1:18" x14ac:dyDescent="0.45">
      <c r="A260" s="34"/>
      <c r="B260" s="33"/>
      <c r="C260" s="69"/>
      <c r="D260" s="69"/>
      <c r="E260" s="17"/>
      <c r="F260" s="76"/>
      <c r="G260" s="32"/>
      <c r="H260" s="76"/>
      <c r="I260" s="32"/>
      <c r="J260" s="70">
        <f t="shared" si="10"/>
        <v>0</v>
      </c>
      <c r="K260" s="21"/>
      <c r="L260" s="21"/>
      <c r="M260" s="21"/>
      <c r="N260" s="21"/>
      <c r="O260" s="23"/>
      <c r="Q260" s="37"/>
      <c r="R260" s="40"/>
    </row>
    <row r="261" spans="1:18" x14ac:dyDescent="0.45">
      <c r="A261" s="34"/>
      <c r="B261" s="33"/>
      <c r="C261" s="69"/>
      <c r="D261" s="69"/>
      <c r="E261" s="17"/>
      <c r="F261" s="76"/>
      <c r="G261" s="32"/>
      <c r="H261" s="76"/>
      <c r="I261" s="32"/>
      <c r="J261" s="70">
        <f t="shared" si="10"/>
        <v>0</v>
      </c>
      <c r="K261" s="21"/>
      <c r="L261" s="21"/>
      <c r="M261" s="21"/>
      <c r="N261" s="21"/>
      <c r="O261" s="23"/>
      <c r="Q261" s="37"/>
      <c r="R261" s="40"/>
    </row>
    <row r="262" spans="1:18" x14ac:dyDescent="0.45">
      <c r="A262" s="34"/>
      <c r="B262" s="33"/>
      <c r="C262" s="69"/>
      <c r="D262" s="69"/>
      <c r="E262" s="17"/>
      <c r="F262" s="76"/>
      <c r="G262" s="32"/>
      <c r="H262" s="76"/>
      <c r="I262" s="32"/>
      <c r="J262" s="70">
        <f t="shared" si="10"/>
        <v>0</v>
      </c>
      <c r="K262" s="21"/>
      <c r="L262" s="21"/>
      <c r="M262" s="21"/>
      <c r="N262" s="21"/>
      <c r="O262" s="23"/>
      <c r="Q262" s="37"/>
      <c r="R262" s="40"/>
    </row>
    <row r="263" spans="1:18" x14ac:dyDescent="0.45">
      <c r="A263" s="34"/>
      <c r="B263" s="33"/>
      <c r="C263" s="69"/>
      <c r="D263" s="69"/>
      <c r="E263" s="17"/>
      <c r="F263" s="76"/>
      <c r="G263" s="32"/>
      <c r="H263" s="76"/>
      <c r="I263" s="32"/>
      <c r="J263" s="70">
        <f t="shared" si="10"/>
        <v>0</v>
      </c>
      <c r="K263" s="21"/>
      <c r="L263" s="21"/>
      <c r="M263" s="21"/>
      <c r="N263" s="21"/>
      <c r="O263" s="23"/>
      <c r="Q263" s="37"/>
      <c r="R263" s="40"/>
    </row>
    <row r="264" spans="1:18" x14ac:dyDescent="0.45">
      <c r="A264" s="34"/>
      <c r="B264" s="33"/>
      <c r="C264" s="69"/>
      <c r="D264" s="69"/>
      <c r="E264" s="17"/>
      <c r="F264" s="76"/>
      <c r="G264" s="32"/>
      <c r="H264" s="76"/>
      <c r="I264" s="32"/>
      <c r="J264" s="70">
        <f t="shared" si="10"/>
        <v>0</v>
      </c>
      <c r="K264" s="21"/>
      <c r="L264" s="21"/>
      <c r="M264" s="21"/>
      <c r="N264" s="21"/>
      <c r="O264" s="23"/>
      <c r="Q264" s="37"/>
      <c r="R264" s="40"/>
    </row>
    <row r="265" spans="1:18" x14ac:dyDescent="0.45">
      <c r="A265" s="34"/>
      <c r="B265" s="33"/>
      <c r="C265" s="69"/>
      <c r="D265" s="69"/>
      <c r="E265" s="17"/>
      <c r="F265" s="76"/>
      <c r="G265" s="32"/>
      <c r="H265" s="76"/>
      <c r="I265" s="32"/>
      <c r="J265" s="70">
        <f t="shared" ref="J265:J328" si="11">ROUND(E265*IF(F265="",1,F265)*IF(H265="",1,H265),0)</f>
        <v>0</v>
      </c>
      <c r="K265" s="21"/>
      <c r="L265" s="21"/>
      <c r="M265" s="21"/>
      <c r="N265" s="21"/>
      <c r="O265" s="23"/>
      <c r="Q265" s="37"/>
      <c r="R265" s="40"/>
    </row>
    <row r="266" spans="1:18" x14ac:dyDescent="0.45">
      <c r="A266" s="34"/>
      <c r="B266" s="33"/>
      <c r="C266" s="69"/>
      <c r="D266" s="69"/>
      <c r="E266" s="17"/>
      <c r="F266" s="76"/>
      <c r="G266" s="32"/>
      <c r="H266" s="76"/>
      <c r="I266" s="32"/>
      <c r="J266" s="70">
        <f t="shared" si="11"/>
        <v>0</v>
      </c>
      <c r="K266" s="21"/>
      <c r="L266" s="21"/>
      <c r="M266" s="21"/>
      <c r="N266" s="21"/>
      <c r="O266" s="23"/>
      <c r="Q266" s="37"/>
      <c r="R266" s="40"/>
    </row>
    <row r="267" spans="1:18" x14ac:dyDescent="0.45">
      <c r="A267" s="34"/>
      <c r="B267" s="33"/>
      <c r="C267" s="69"/>
      <c r="D267" s="69"/>
      <c r="E267" s="17"/>
      <c r="F267" s="76"/>
      <c r="G267" s="32"/>
      <c r="H267" s="76"/>
      <c r="I267" s="32"/>
      <c r="J267" s="70">
        <f t="shared" si="11"/>
        <v>0</v>
      </c>
      <c r="K267" s="21"/>
      <c r="L267" s="21"/>
      <c r="M267" s="21"/>
      <c r="N267" s="21"/>
      <c r="O267" s="23"/>
      <c r="Q267" s="37"/>
      <c r="R267" s="40"/>
    </row>
    <row r="268" spans="1:18" x14ac:dyDescent="0.45">
      <c r="A268" s="34"/>
      <c r="B268" s="33"/>
      <c r="C268" s="69"/>
      <c r="D268" s="69"/>
      <c r="E268" s="17"/>
      <c r="F268" s="76"/>
      <c r="G268" s="32"/>
      <c r="H268" s="76"/>
      <c r="I268" s="32"/>
      <c r="J268" s="70">
        <f t="shared" si="11"/>
        <v>0</v>
      </c>
      <c r="K268" s="21"/>
      <c r="L268" s="21"/>
      <c r="M268" s="21"/>
      <c r="N268" s="21"/>
      <c r="O268" s="23"/>
      <c r="Q268" s="37"/>
      <c r="R268" s="40"/>
    </row>
    <row r="269" spans="1:18" x14ac:dyDescent="0.45">
      <c r="A269" s="34"/>
      <c r="B269" s="33"/>
      <c r="C269" s="69"/>
      <c r="D269" s="69"/>
      <c r="E269" s="17"/>
      <c r="F269" s="76"/>
      <c r="G269" s="32"/>
      <c r="H269" s="76"/>
      <c r="I269" s="32"/>
      <c r="J269" s="70">
        <f t="shared" si="11"/>
        <v>0</v>
      </c>
      <c r="K269" s="21"/>
      <c r="L269" s="21"/>
      <c r="M269" s="21"/>
      <c r="N269" s="21"/>
      <c r="O269" s="23"/>
      <c r="Q269" s="37"/>
      <c r="R269" s="40"/>
    </row>
    <row r="270" spans="1:18" x14ac:dyDescent="0.45">
      <c r="A270" s="34"/>
      <c r="B270" s="33"/>
      <c r="C270" s="69"/>
      <c r="D270" s="69"/>
      <c r="E270" s="17"/>
      <c r="F270" s="76"/>
      <c r="G270" s="32"/>
      <c r="H270" s="76"/>
      <c r="I270" s="32"/>
      <c r="J270" s="70">
        <f t="shared" si="11"/>
        <v>0</v>
      </c>
      <c r="K270" s="21"/>
      <c r="L270" s="21"/>
      <c r="M270" s="21"/>
      <c r="N270" s="21"/>
      <c r="O270" s="23"/>
      <c r="Q270" s="37"/>
      <c r="R270" s="40"/>
    </row>
    <row r="271" spans="1:18" x14ac:dyDescent="0.45">
      <c r="A271" s="34"/>
      <c r="B271" s="33"/>
      <c r="C271" s="69"/>
      <c r="D271" s="69"/>
      <c r="E271" s="17"/>
      <c r="F271" s="76"/>
      <c r="G271" s="32"/>
      <c r="H271" s="76"/>
      <c r="I271" s="32"/>
      <c r="J271" s="70">
        <f t="shared" si="11"/>
        <v>0</v>
      </c>
      <c r="K271" s="21"/>
      <c r="L271" s="21"/>
      <c r="M271" s="21"/>
      <c r="N271" s="21"/>
      <c r="O271" s="23"/>
      <c r="Q271" s="37"/>
      <c r="R271" s="40"/>
    </row>
    <row r="272" spans="1:18" x14ac:dyDescent="0.45">
      <c r="A272" s="34"/>
      <c r="B272" s="33"/>
      <c r="C272" s="69"/>
      <c r="D272" s="69"/>
      <c r="E272" s="17"/>
      <c r="F272" s="76"/>
      <c r="G272" s="32"/>
      <c r="H272" s="76"/>
      <c r="I272" s="32"/>
      <c r="J272" s="70">
        <f t="shared" si="11"/>
        <v>0</v>
      </c>
      <c r="K272" s="21"/>
      <c r="L272" s="21"/>
      <c r="M272" s="21"/>
      <c r="N272" s="21"/>
      <c r="O272" s="23"/>
      <c r="Q272" s="37"/>
      <c r="R272" s="40"/>
    </row>
    <row r="273" spans="1:18" x14ac:dyDescent="0.45">
      <c r="A273" s="34"/>
      <c r="B273" s="33"/>
      <c r="C273" s="69"/>
      <c r="D273" s="69"/>
      <c r="E273" s="17"/>
      <c r="F273" s="76"/>
      <c r="G273" s="32"/>
      <c r="H273" s="76"/>
      <c r="I273" s="32"/>
      <c r="J273" s="70">
        <f t="shared" si="11"/>
        <v>0</v>
      </c>
      <c r="K273" s="21"/>
      <c r="L273" s="21"/>
      <c r="M273" s="21"/>
      <c r="N273" s="21"/>
      <c r="O273" s="23"/>
      <c r="Q273" s="37"/>
      <c r="R273" s="40"/>
    </row>
    <row r="274" spans="1:18" x14ac:dyDescent="0.45">
      <c r="A274" s="34"/>
      <c r="B274" s="33"/>
      <c r="C274" s="69"/>
      <c r="D274" s="69"/>
      <c r="E274" s="17"/>
      <c r="F274" s="76"/>
      <c r="G274" s="32"/>
      <c r="H274" s="76"/>
      <c r="I274" s="32"/>
      <c r="J274" s="70">
        <f t="shared" si="11"/>
        <v>0</v>
      </c>
      <c r="K274" s="21"/>
      <c r="L274" s="21"/>
      <c r="M274" s="21"/>
      <c r="N274" s="21"/>
      <c r="O274" s="23"/>
      <c r="Q274" s="37"/>
      <c r="R274" s="40"/>
    </row>
    <row r="275" spans="1:18" x14ac:dyDescent="0.45">
      <c r="A275" s="34"/>
      <c r="B275" s="33"/>
      <c r="C275" s="69"/>
      <c r="D275" s="69"/>
      <c r="E275" s="17"/>
      <c r="F275" s="76"/>
      <c r="G275" s="32"/>
      <c r="H275" s="76"/>
      <c r="I275" s="32"/>
      <c r="J275" s="70">
        <f t="shared" si="11"/>
        <v>0</v>
      </c>
      <c r="K275" s="21"/>
      <c r="L275" s="21"/>
      <c r="M275" s="21"/>
      <c r="N275" s="21"/>
      <c r="O275" s="23"/>
      <c r="Q275" s="37"/>
      <c r="R275" s="40"/>
    </row>
    <row r="276" spans="1:18" x14ac:dyDescent="0.45">
      <c r="A276" s="34"/>
      <c r="B276" s="33"/>
      <c r="C276" s="69"/>
      <c r="D276" s="69"/>
      <c r="E276" s="17"/>
      <c r="F276" s="76"/>
      <c r="G276" s="32"/>
      <c r="H276" s="76"/>
      <c r="I276" s="32"/>
      <c r="J276" s="70">
        <f t="shared" si="11"/>
        <v>0</v>
      </c>
      <c r="K276" s="21"/>
      <c r="L276" s="21"/>
      <c r="M276" s="21"/>
      <c r="N276" s="21"/>
      <c r="O276" s="23"/>
      <c r="Q276" s="37"/>
      <c r="R276" s="40"/>
    </row>
    <row r="277" spans="1:18" x14ac:dyDescent="0.45">
      <c r="A277" s="34"/>
      <c r="B277" s="33"/>
      <c r="C277" s="69"/>
      <c r="D277" s="69"/>
      <c r="E277" s="17"/>
      <c r="F277" s="76"/>
      <c r="G277" s="32"/>
      <c r="H277" s="76"/>
      <c r="I277" s="32"/>
      <c r="J277" s="70">
        <f t="shared" si="11"/>
        <v>0</v>
      </c>
      <c r="K277" s="21"/>
      <c r="L277" s="21"/>
      <c r="M277" s="21"/>
      <c r="N277" s="21"/>
      <c r="O277" s="23"/>
      <c r="Q277" s="37"/>
      <c r="R277" s="40"/>
    </row>
    <row r="278" spans="1:18" x14ac:dyDescent="0.45">
      <c r="A278" s="34"/>
      <c r="B278" s="33"/>
      <c r="C278" s="69"/>
      <c r="D278" s="69"/>
      <c r="E278" s="17"/>
      <c r="F278" s="76"/>
      <c r="G278" s="32"/>
      <c r="H278" s="76"/>
      <c r="I278" s="32"/>
      <c r="J278" s="70">
        <f t="shared" si="11"/>
        <v>0</v>
      </c>
      <c r="K278" s="21"/>
      <c r="L278" s="21"/>
      <c r="M278" s="21"/>
      <c r="N278" s="21"/>
      <c r="O278" s="23"/>
      <c r="Q278" s="37"/>
      <c r="R278" s="40"/>
    </row>
    <row r="279" spans="1:18" x14ac:dyDescent="0.45">
      <c r="A279" s="34"/>
      <c r="B279" s="33"/>
      <c r="C279" s="69"/>
      <c r="D279" s="69"/>
      <c r="E279" s="17"/>
      <c r="F279" s="76"/>
      <c r="G279" s="32"/>
      <c r="H279" s="76"/>
      <c r="I279" s="32"/>
      <c r="J279" s="70">
        <f t="shared" si="11"/>
        <v>0</v>
      </c>
      <c r="K279" s="21"/>
      <c r="L279" s="21"/>
      <c r="M279" s="21"/>
      <c r="N279" s="21"/>
      <c r="O279" s="23"/>
      <c r="Q279" s="37"/>
      <c r="R279" s="40"/>
    </row>
    <row r="280" spans="1:18" x14ac:dyDescent="0.45">
      <c r="A280" s="34"/>
      <c r="B280" s="33"/>
      <c r="C280" s="69"/>
      <c r="D280" s="69"/>
      <c r="E280" s="17"/>
      <c r="F280" s="76"/>
      <c r="G280" s="32"/>
      <c r="H280" s="76"/>
      <c r="I280" s="32"/>
      <c r="J280" s="70">
        <f t="shared" si="11"/>
        <v>0</v>
      </c>
      <c r="K280" s="21"/>
      <c r="L280" s="21"/>
      <c r="M280" s="21"/>
      <c r="N280" s="21"/>
      <c r="O280" s="23"/>
      <c r="Q280" s="37"/>
      <c r="R280" s="40"/>
    </row>
    <row r="281" spans="1:18" x14ac:dyDescent="0.45">
      <c r="A281" s="34"/>
      <c r="B281" s="33"/>
      <c r="C281" s="69"/>
      <c r="D281" s="69"/>
      <c r="E281" s="17"/>
      <c r="F281" s="76"/>
      <c r="G281" s="32"/>
      <c r="H281" s="76"/>
      <c r="I281" s="32"/>
      <c r="J281" s="70">
        <f t="shared" si="11"/>
        <v>0</v>
      </c>
      <c r="K281" s="21"/>
      <c r="L281" s="21"/>
      <c r="M281" s="21"/>
      <c r="N281" s="21"/>
      <c r="O281" s="23"/>
      <c r="Q281" s="37"/>
      <c r="R281" s="40"/>
    </row>
    <row r="282" spans="1:18" x14ac:dyDescent="0.45">
      <c r="A282" s="34"/>
      <c r="B282" s="33"/>
      <c r="C282" s="69"/>
      <c r="D282" s="69"/>
      <c r="E282" s="17"/>
      <c r="F282" s="76"/>
      <c r="G282" s="32"/>
      <c r="H282" s="76"/>
      <c r="I282" s="32"/>
      <c r="J282" s="70">
        <f t="shared" si="11"/>
        <v>0</v>
      </c>
      <c r="K282" s="21"/>
      <c r="L282" s="21"/>
      <c r="M282" s="21"/>
      <c r="N282" s="21"/>
      <c r="O282" s="23"/>
      <c r="Q282" s="37"/>
      <c r="R282" s="40"/>
    </row>
    <row r="283" spans="1:18" x14ac:dyDescent="0.45">
      <c r="A283" s="34"/>
      <c r="B283" s="33"/>
      <c r="C283" s="69"/>
      <c r="D283" s="69"/>
      <c r="E283" s="17"/>
      <c r="F283" s="76"/>
      <c r="G283" s="32"/>
      <c r="H283" s="76"/>
      <c r="I283" s="32"/>
      <c r="J283" s="70">
        <f t="shared" si="11"/>
        <v>0</v>
      </c>
      <c r="K283" s="21"/>
      <c r="L283" s="21"/>
      <c r="M283" s="21"/>
      <c r="N283" s="21"/>
      <c r="O283" s="23"/>
      <c r="Q283" s="37"/>
      <c r="R283" s="40"/>
    </row>
    <row r="284" spans="1:18" x14ac:dyDescent="0.45">
      <c r="A284" s="34"/>
      <c r="B284" s="33"/>
      <c r="C284" s="69"/>
      <c r="D284" s="69"/>
      <c r="E284" s="17"/>
      <c r="F284" s="76"/>
      <c r="G284" s="32"/>
      <c r="H284" s="76"/>
      <c r="I284" s="32"/>
      <c r="J284" s="70">
        <f t="shared" si="11"/>
        <v>0</v>
      </c>
      <c r="K284" s="21"/>
      <c r="L284" s="21"/>
      <c r="M284" s="21"/>
      <c r="N284" s="21"/>
      <c r="O284" s="23"/>
      <c r="Q284" s="37"/>
      <c r="R284" s="40"/>
    </row>
    <row r="285" spans="1:18" x14ac:dyDescent="0.45">
      <c r="A285" s="34"/>
      <c r="B285" s="33"/>
      <c r="C285" s="69"/>
      <c r="D285" s="69"/>
      <c r="E285" s="17"/>
      <c r="F285" s="76"/>
      <c r="G285" s="32"/>
      <c r="H285" s="76"/>
      <c r="I285" s="32"/>
      <c r="J285" s="70">
        <f t="shared" si="11"/>
        <v>0</v>
      </c>
      <c r="K285" s="21"/>
      <c r="L285" s="21"/>
      <c r="M285" s="21"/>
      <c r="N285" s="21"/>
      <c r="O285" s="23"/>
      <c r="Q285" s="37"/>
      <c r="R285" s="40"/>
    </row>
    <row r="286" spans="1:18" x14ac:dyDescent="0.45">
      <c r="A286" s="34"/>
      <c r="B286" s="33"/>
      <c r="C286" s="69"/>
      <c r="D286" s="69"/>
      <c r="E286" s="17"/>
      <c r="F286" s="76"/>
      <c r="G286" s="32"/>
      <c r="H286" s="76"/>
      <c r="I286" s="32"/>
      <c r="J286" s="70">
        <f t="shared" si="11"/>
        <v>0</v>
      </c>
      <c r="K286" s="21"/>
      <c r="L286" s="21"/>
      <c r="M286" s="21"/>
      <c r="N286" s="21"/>
      <c r="O286" s="23"/>
      <c r="Q286" s="37"/>
      <c r="R286" s="40"/>
    </row>
    <row r="287" spans="1:18" x14ac:dyDescent="0.45">
      <c r="A287" s="34"/>
      <c r="B287" s="33"/>
      <c r="C287" s="69"/>
      <c r="D287" s="69"/>
      <c r="E287" s="17"/>
      <c r="F287" s="76"/>
      <c r="G287" s="32"/>
      <c r="H287" s="76"/>
      <c r="I287" s="32"/>
      <c r="J287" s="70">
        <f t="shared" si="11"/>
        <v>0</v>
      </c>
      <c r="K287" s="21"/>
      <c r="L287" s="21"/>
      <c r="M287" s="21"/>
      <c r="N287" s="21"/>
      <c r="O287" s="23"/>
      <c r="Q287" s="37"/>
      <c r="R287" s="40"/>
    </row>
    <row r="288" spans="1:18" x14ac:dyDescent="0.45">
      <c r="A288" s="34"/>
      <c r="B288" s="33"/>
      <c r="C288" s="69"/>
      <c r="D288" s="69"/>
      <c r="E288" s="17"/>
      <c r="F288" s="76"/>
      <c r="G288" s="32"/>
      <c r="H288" s="76"/>
      <c r="I288" s="32"/>
      <c r="J288" s="70">
        <f t="shared" si="11"/>
        <v>0</v>
      </c>
      <c r="K288" s="21"/>
      <c r="L288" s="21"/>
      <c r="M288" s="21"/>
      <c r="N288" s="21"/>
      <c r="O288" s="23"/>
      <c r="Q288" s="37"/>
      <c r="R288" s="40"/>
    </row>
    <row r="289" spans="1:18" x14ac:dyDescent="0.45">
      <c r="A289" s="34"/>
      <c r="B289" s="33"/>
      <c r="C289" s="69"/>
      <c r="D289" s="69"/>
      <c r="E289" s="17"/>
      <c r="F289" s="76"/>
      <c r="G289" s="32"/>
      <c r="H289" s="76"/>
      <c r="I289" s="32"/>
      <c r="J289" s="70">
        <f t="shared" si="11"/>
        <v>0</v>
      </c>
      <c r="K289" s="21"/>
      <c r="L289" s="21"/>
      <c r="M289" s="21"/>
      <c r="N289" s="21"/>
      <c r="O289" s="23"/>
      <c r="Q289" s="37"/>
      <c r="R289" s="40"/>
    </row>
    <row r="290" spans="1:18" x14ac:dyDescent="0.45">
      <c r="A290" s="34"/>
      <c r="B290" s="33"/>
      <c r="C290" s="69"/>
      <c r="D290" s="69"/>
      <c r="E290" s="17"/>
      <c r="F290" s="76"/>
      <c r="G290" s="32"/>
      <c r="H290" s="76"/>
      <c r="I290" s="32"/>
      <c r="J290" s="70">
        <f t="shared" si="11"/>
        <v>0</v>
      </c>
      <c r="K290" s="21"/>
      <c r="L290" s="21"/>
      <c r="M290" s="21"/>
      <c r="N290" s="21"/>
      <c r="O290" s="23"/>
      <c r="Q290" s="37"/>
      <c r="R290" s="40"/>
    </row>
    <row r="291" spans="1:18" x14ac:dyDescent="0.45">
      <c r="A291" s="34"/>
      <c r="B291" s="33"/>
      <c r="C291" s="69"/>
      <c r="D291" s="69"/>
      <c r="E291" s="17"/>
      <c r="F291" s="76"/>
      <c r="G291" s="32"/>
      <c r="H291" s="76"/>
      <c r="I291" s="32"/>
      <c r="J291" s="70">
        <f t="shared" si="11"/>
        <v>0</v>
      </c>
      <c r="K291" s="21"/>
      <c r="L291" s="21"/>
      <c r="M291" s="21"/>
      <c r="N291" s="21"/>
      <c r="O291" s="23"/>
      <c r="Q291" s="37"/>
      <c r="R291" s="40"/>
    </row>
    <row r="292" spans="1:18" x14ac:dyDescent="0.45">
      <c r="A292" s="34"/>
      <c r="B292" s="33"/>
      <c r="C292" s="69"/>
      <c r="D292" s="69"/>
      <c r="E292" s="17"/>
      <c r="F292" s="76"/>
      <c r="G292" s="32"/>
      <c r="H292" s="76"/>
      <c r="I292" s="32"/>
      <c r="J292" s="70">
        <f t="shared" si="11"/>
        <v>0</v>
      </c>
      <c r="K292" s="21"/>
      <c r="L292" s="21"/>
      <c r="M292" s="21"/>
      <c r="N292" s="21"/>
      <c r="O292" s="23"/>
      <c r="Q292" s="37"/>
      <c r="R292" s="40"/>
    </row>
    <row r="293" spans="1:18" x14ac:dyDescent="0.45">
      <c r="A293" s="34"/>
      <c r="B293" s="33"/>
      <c r="C293" s="69"/>
      <c r="D293" s="69"/>
      <c r="E293" s="17"/>
      <c r="F293" s="76"/>
      <c r="G293" s="32"/>
      <c r="H293" s="76"/>
      <c r="I293" s="32"/>
      <c r="J293" s="70">
        <f t="shared" si="11"/>
        <v>0</v>
      </c>
      <c r="K293" s="21"/>
      <c r="L293" s="21"/>
      <c r="M293" s="21"/>
      <c r="N293" s="21"/>
      <c r="O293" s="23"/>
      <c r="Q293" s="37"/>
      <c r="R293" s="40"/>
    </row>
    <row r="294" spans="1:18" x14ac:dyDescent="0.45">
      <c r="A294" s="34"/>
      <c r="B294" s="33"/>
      <c r="C294" s="69"/>
      <c r="D294" s="69"/>
      <c r="E294" s="17"/>
      <c r="F294" s="76"/>
      <c r="G294" s="32"/>
      <c r="H294" s="76"/>
      <c r="I294" s="32"/>
      <c r="J294" s="70">
        <f t="shared" si="11"/>
        <v>0</v>
      </c>
      <c r="K294" s="21"/>
      <c r="L294" s="21"/>
      <c r="M294" s="21"/>
      <c r="N294" s="21"/>
      <c r="O294" s="23"/>
      <c r="Q294" s="37"/>
      <c r="R294" s="40"/>
    </row>
    <row r="295" spans="1:18" x14ac:dyDescent="0.45">
      <c r="A295" s="34"/>
      <c r="B295" s="33"/>
      <c r="C295" s="69"/>
      <c r="D295" s="69"/>
      <c r="E295" s="17"/>
      <c r="F295" s="76"/>
      <c r="G295" s="32"/>
      <c r="H295" s="76"/>
      <c r="I295" s="32"/>
      <c r="J295" s="70">
        <f t="shared" si="11"/>
        <v>0</v>
      </c>
      <c r="K295" s="21"/>
      <c r="L295" s="21"/>
      <c r="M295" s="21"/>
      <c r="N295" s="21"/>
      <c r="O295" s="23"/>
      <c r="Q295" s="37"/>
      <c r="R295" s="40"/>
    </row>
    <row r="296" spans="1:18" x14ac:dyDescent="0.45">
      <c r="A296" s="34"/>
      <c r="B296" s="33"/>
      <c r="C296" s="69"/>
      <c r="D296" s="69"/>
      <c r="E296" s="17"/>
      <c r="F296" s="76"/>
      <c r="G296" s="32"/>
      <c r="H296" s="76"/>
      <c r="I296" s="32"/>
      <c r="J296" s="70">
        <f t="shared" si="11"/>
        <v>0</v>
      </c>
      <c r="K296" s="21"/>
      <c r="L296" s="21"/>
      <c r="M296" s="21"/>
      <c r="N296" s="21"/>
      <c r="O296" s="23"/>
      <c r="Q296" s="37"/>
      <c r="R296" s="40"/>
    </row>
    <row r="297" spans="1:18" x14ac:dyDescent="0.45">
      <c r="A297" s="34"/>
      <c r="B297" s="33"/>
      <c r="C297" s="69"/>
      <c r="D297" s="69"/>
      <c r="E297" s="17"/>
      <c r="F297" s="76"/>
      <c r="G297" s="32"/>
      <c r="H297" s="76"/>
      <c r="I297" s="32"/>
      <c r="J297" s="70">
        <f t="shared" si="11"/>
        <v>0</v>
      </c>
      <c r="K297" s="21"/>
      <c r="L297" s="21"/>
      <c r="M297" s="21"/>
      <c r="N297" s="21"/>
      <c r="O297" s="23"/>
      <c r="Q297" s="37"/>
      <c r="R297" s="40"/>
    </row>
    <row r="298" spans="1:18" x14ac:dyDescent="0.45">
      <c r="A298" s="34"/>
      <c r="B298" s="33"/>
      <c r="C298" s="69"/>
      <c r="D298" s="69"/>
      <c r="E298" s="17"/>
      <c r="F298" s="76"/>
      <c r="G298" s="32"/>
      <c r="H298" s="76"/>
      <c r="I298" s="32"/>
      <c r="J298" s="70">
        <f t="shared" si="11"/>
        <v>0</v>
      </c>
      <c r="K298" s="21"/>
      <c r="L298" s="21"/>
      <c r="M298" s="21"/>
      <c r="N298" s="21"/>
      <c r="O298" s="23"/>
      <c r="Q298" s="37"/>
      <c r="R298" s="40"/>
    </row>
    <row r="299" spans="1:18" x14ac:dyDescent="0.45">
      <c r="A299" s="34"/>
      <c r="B299" s="33"/>
      <c r="C299" s="69"/>
      <c r="D299" s="69"/>
      <c r="E299" s="17"/>
      <c r="F299" s="76"/>
      <c r="G299" s="32"/>
      <c r="H299" s="76"/>
      <c r="I299" s="32"/>
      <c r="J299" s="70">
        <f t="shared" si="11"/>
        <v>0</v>
      </c>
      <c r="K299" s="21"/>
      <c r="L299" s="21"/>
      <c r="M299" s="21"/>
      <c r="N299" s="21"/>
      <c r="O299" s="23"/>
      <c r="Q299" s="37"/>
      <c r="R299" s="40"/>
    </row>
    <row r="300" spans="1:18" x14ac:dyDescent="0.45">
      <c r="A300" s="34"/>
      <c r="B300" s="33"/>
      <c r="C300" s="69"/>
      <c r="D300" s="69"/>
      <c r="E300" s="17"/>
      <c r="F300" s="76"/>
      <c r="G300" s="32"/>
      <c r="H300" s="76"/>
      <c r="I300" s="32"/>
      <c r="J300" s="70">
        <f t="shared" si="11"/>
        <v>0</v>
      </c>
      <c r="K300" s="21"/>
      <c r="L300" s="21"/>
      <c r="M300" s="21"/>
      <c r="N300" s="21"/>
      <c r="O300" s="23"/>
      <c r="Q300" s="37"/>
      <c r="R300" s="40"/>
    </row>
    <row r="301" spans="1:18" x14ac:dyDescent="0.45">
      <c r="A301" s="34"/>
      <c r="B301" s="33"/>
      <c r="C301" s="69"/>
      <c r="D301" s="69"/>
      <c r="E301" s="17"/>
      <c r="F301" s="76"/>
      <c r="G301" s="32"/>
      <c r="H301" s="76"/>
      <c r="I301" s="32"/>
      <c r="J301" s="70">
        <f t="shared" si="11"/>
        <v>0</v>
      </c>
      <c r="K301" s="21"/>
      <c r="L301" s="21"/>
      <c r="M301" s="21"/>
      <c r="N301" s="21"/>
      <c r="O301" s="23"/>
      <c r="Q301" s="37"/>
      <c r="R301" s="40"/>
    </row>
    <row r="302" spans="1:18" x14ac:dyDescent="0.45">
      <c r="A302" s="34"/>
      <c r="B302" s="33"/>
      <c r="C302" s="69"/>
      <c r="D302" s="69"/>
      <c r="E302" s="17"/>
      <c r="F302" s="76"/>
      <c r="G302" s="32"/>
      <c r="H302" s="76"/>
      <c r="I302" s="32"/>
      <c r="J302" s="70">
        <f t="shared" si="11"/>
        <v>0</v>
      </c>
      <c r="K302" s="21"/>
      <c r="L302" s="21"/>
      <c r="M302" s="21"/>
      <c r="N302" s="21"/>
      <c r="O302" s="23"/>
      <c r="Q302" s="37"/>
      <c r="R302" s="40"/>
    </row>
    <row r="303" spans="1:18" x14ac:dyDescent="0.45">
      <c r="A303" s="34"/>
      <c r="B303" s="33"/>
      <c r="C303" s="69"/>
      <c r="D303" s="69"/>
      <c r="E303" s="17"/>
      <c r="F303" s="76"/>
      <c r="G303" s="32"/>
      <c r="H303" s="76"/>
      <c r="I303" s="32"/>
      <c r="J303" s="70">
        <f t="shared" si="11"/>
        <v>0</v>
      </c>
      <c r="K303" s="21"/>
      <c r="L303" s="21"/>
      <c r="M303" s="21"/>
      <c r="N303" s="21"/>
      <c r="O303" s="23"/>
      <c r="Q303" s="37"/>
      <c r="R303" s="40"/>
    </row>
    <row r="304" spans="1:18" x14ac:dyDescent="0.45">
      <c r="A304" s="34"/>
      <c r="B304" s="33"/>
      <c r="C304" s="69"/>
      <c r="D304" s="69"/>
      <c r="E304" s="17"/>
      <c r="F304" s="76"/>
      <c r="G304" s="32"/>
      <c r="H304" s="76"/>
      <c r="I304" s="32"/>
      <c r="J304" s="70">
        <f t="shared" si="11"/>
        <v>0</v>
      </c>
      <c r="K304" s="21"/>
      <c r="L304" s="21"/>
      <c r="M304" s="21"/>
      <c r="N304" s="21"/>
      <c r="O304" s="23"/>
      <c r="Q304" s="37"/>
      <c r="R304" s="40"/>
    </row>
    <row r="305" spans="1:18" x14ac:dyDescent="0.45">
      <c r="A305" s="34"/>
      <c r="B305" s="33"/>
      <c r="C305" s="69"/>
      <c r="D305" s="69"/>
      <c r="E305" s="17"/>
      <c r="F305" s="76"/>
      <c r="G305" s="32"/>
      <c r="H305" s="76"/>
      <c r="I305" s="32"/>
      <c r="J305" s="70">
        <f t="shared" si="11"/>
        <v>0</v>
      </c>
      <c r="K305" s="21"/>
      <c r="L305" s="21"/>
      <c r="M305" s="21"/>
      <c r="N305" s="21"/>
      <c r="O305" s="23"/>
      <c r="Q305" s="37"/>
      <c r="R305" s="40"/>
    </row>
    <row r="306" spans="1:18" x14ac:dyDescent="0.45">
      <c r="A306" s="34"/>
      <c r="B306" s="33"/>
      <c r="C306" s="69"/>
      <c r="D306" s="69"/>
      <c r="E306" s="17"/>
      <c r="F306" s="76"/>
      <c r="G306" s="32"/>
      <c r="H306" s="76"/>
      <c r="I306" s="32"/>
      <c r="J306" s="70">
        <f t="shared" si="11"/>
        <v>0</v>
      </c>
      <c r="K306" s="21"/>
      <c r="L306" s="21"/>
      <c r="M306" s="21"/>
      <c r="N306" s="21"/>
      <c r="O306" s="23"/>
      <c r="Q306" s="37"/>
      <c r="R306" s="40"/>
    </row>
    <row r="307" spans="1:18" x14ac:dyDescent="0.45">
      <c r="A307" s="34"/>
      <c r="B307" s="33"/>
      <c r="C307" s="69"/>
      <c r="D307" s="69"/>
      <c r="E307" s="17"/>
      <c r="F307" s="76"/>
      <c r="G307" s="32"/>
      <c r="H307" s="76"/>
      <c r="I307" s="32"/>
      <c r="J307" s="70">
        <f t="shared" si="11"/>
        <v>0</v>
      </c>
      <c r="K307" s="21"/>
      <c r="L307" s="21"/>
      <c r="M307" s="21"/>
      <c r="N307" s="21"/>
      <c r="O307" s="23"/>
      <c r="Q307" s="37"/>
      <c r="R307" s="40"/>
    </row>
    <row r="308" spans="1:18" x14ac:dyDescent="0.45">
      <c r="A308" s="34"/>
      <c r="B308" s="33"/>
      <c r="C308" s="69"/>
      <c r="D308" s="69"/>
      <c r="E308" s="17"/>
      <c r="F308" s="76"/>
      <c r="G308" s="32"/>
      <c r="H308" s="76"/>
      <c r="I308" s="32"/>
      <c r="J308" s="70">
        <f t="shared" si="11"/>
        <v>0</v>
      </c>
      <c r="K308" s="21"/>
      <c r="L308" s="21"/>
      <c r="M308" s="21"/>
      <c r="N308" s="21"/>
      <c r="O308" s="23"/>
      <c r="Q308" s="37"/>
      <c r="R308" s="40"/>
    </row>
    <row r="309" spans="1:18" x14ac:dyDescent="0.45">
      <c r="A309" s="34"/>
      <c r="B309" s="33"/>
      <c r="C309" s="69"/>
      <c r="D309" s="69"/>
      <c r="E309" s="17"/>
      <c r="F309" s="76"/>
      <c r="G309" s="32"/>
      <c r="H309" s="76"/>
      <c r="I309" s="32"/>
      <c r="J309" s="70">
        <f t="shared" si="11"/>
        <v>0</v>
      </c>
      <c r="K309" s="21"/>
      <c r="L309" s="21"/>
      <c r="M309" s="21"/>
      <c r="N309" s="21"/>
      <c r="O309" s="23"/>
      <c r="Q309" s="37"/>
      <c r="R309" s="40"/>
    </row>
    <row r="310" spans="1:18" x14ac:dyDescent="0.45">
      <c r="A310" s="34"/>
      <c r="B310" s="33"/>
      <c r="C310" s="69"/>
      <c r="D310" s="69"/>
      <c r="E310" s="17"/>
      <c r="F310" s="76"/>
      <c r="G310" s="32"/>
      <c r="H310" s="76"/>
      <c r="I310" s="32"/>
      <c r="J310" s="70">
        <f t="shared" si="11"/>
        <v>0</v>
      </c>
      <c r="K310" s="21"/>
      <c r="L310" s="21"/>
      <c r="M310" s="21"/>
      <c r="N310" s="21"/>
      <c r="O310" s="23"/>
      <c r="Q310" s="37"/>
      <c r="R310" s="40"/>
    </row>
    <row r="311" spans="1:18" x14ac:dyDescent="0.45">
      <c r="A311" s="34"/>
      <c r="B311" s="33"/>
      <c r="C311" s="69"/>
      <c r="D311" s="69"/>
      <c r="E311" s="17"/>
      <c r="F311" s="76"/>
      <c r="G311" s="32"/>
      <c r="H311" s="76"/>
      <c r="I311" s="32"/>
      <c r="J311" s="70">
        <f t="shared" si="11"/>
        <v>0</v>
      </c>
      <c r="K311" s="21"/>
      <c r="L311" s="21"/>
      <c r="M311" s="21"/>
      <c r="N311" s="21"/>
      <c r="O311" s="23"/>
      <c r="Q311" s="37"/>
      <c r="R311" s="40"/>
    </row>
    <row r="312" spans="1:18" x14ac:dyDescent="0.45">
      <c r="A312" s="34"/>
      <c r="B312" s="33"/>
      <c r="C312" s="69"/>
      <c r="D312" s="69"/>
      <c r="E312" s="17"/>
      <c r="F312" s="76"/>
      <c r="G312" s="32"/>
      <c r="H312" s="76"/>
      <c r="I312" s="32"/>
      <c r="J312" s="70">
        <f t="shared" si="11"/>
        <v>0</v>
      </c>
      <c r="K312" s="21"/>
      <c r="L312" s="21"/>
      <c r="M312" s="21"/>
      <c r="N312" s="21"/>
      <c r="O312" s="23"/>
      <c r="Q312" s="37"/>
      <c r="R312" s="40"/>
    </row>
    <row r="313" spans="1:18" x14ac:dyDescent="0.45">
      <c r="A313" s="34"/>
      <c r="B313" s="33"/>
      <c r="C313" s="69"/>
      <c r="D313" s="69"/>
      <c r="E313" s="17"/>
      <c r="F313" s="76"/>
      <c r="G313" s="32"/>
      <c r="H313" s="76"/>
      <c r="I313" s="32"/>
      <c r="J313" s="70">
        <f t="shared" si="11"/>
        <v>0</v>
      </c>
      <c r="K313" s="21"/>
      <c r="L313" s="21"/>
      <c r="M313" s="21"/>
      <c r="N313" s="21"/>
      <c r="O313" s="23"/>
      <c r="Q313" s="37"/>
      <c r="R313" s="40"/>
    </row>
    <row r="314" spans="1:18" x14ac:dyDescent="0.45">
      <c r="A314" s="34"/>
      <c r="B314" s="33"/>
      <c r="C314" s="69"/>
      <c r="D314" s="69"/>
      <c r="E314" s="17"/>
      <c r="F314" s="76"/>
      <c r="G314" s="32"/>
      <c r="H314" s="76"/>
      <c r="I314" s="32"/>
      <c r="J314" s="70">
        <f t="shared" si="11"/>
        <v>0</v>
      </c>
      <c r="K314" s="21"/>
      <c r="L314" s="21"/>
      <c r="M314" s="21"/>
      <c r="N314" s="21"/>
      <c r="O314" s="23"/>
      <c r="Q314" s="37"/>
      <c r="R314" s="40"/>
    </row>
    <row r="315" spans="1:18" x14ac:dyDescent="0.45">
      <c r="A315" s="34"/>
      <c r="B315" s="33"/>
      <c r="C315" s="69"/>
      <c r="D315" s="69"/>
      <c r="E315" s="17"/>
      <c r="F315" s="76"/>
      <c r="G315" s="32"/>
      <c r="H315" s="76"/>
      <c r="I315" s="32"/>
      <c r="J315" s="70">
        <f t="shared" si="11"/>
        <v>0</v>
      </c>
      <c r="K315" s="21"/>
      <c r="L315" s="21"/>
      <c r="M315" s="21"/>
      <c r="N315" s="21"/>
      <c r="O315" s="23"/>
      <c r="Q315" s="37"/>
      <c r="R315" s="40"/>
    </row>
    <row r="316" spans="1:18" x14ac:dyDescent="0.45">
      <c r="A316" s="34"/>
      <c r="B316" s="33"/>
      <c r="C316" s="69"/>
      <c r="D316" s="69"/>
      <c r="E316" s="17"/>
      <c r="F316" s="76"/>
      <c r="G316" s="32"/>
      <c r="H316" s="76"/>
      <c r="I316" s="32"/>
      <c r="J316" s="70">
        <f t="shared" si="11"/>
        <v>0</v>
      </c>
      <c r="K316" s="21"/>
      <c r="L316" s="21"/>
      <c r="M316" s="21"/>
      <c r="N316" s="21"/>
      <c r="O316" s="23"/>
      <c r="Q316" s="37"/>
      <c r="R316" s="40"/>
    </row>
    <row r="317" spans="1:18" x14ac:dyDescent="0.45">
      <c r="A317" s="34"/>
      <c r="B317" s="33"/>
      <c r="C317" s="69"/>
      <c r="D317" s="69"/>
      <c r="E317" s="17"/>
      <c r="F317" s="76"/>
      <c r="G317" s="32"/>
      <c r="H317" s="76"/>
      <c r="I317" s="32"/>
      <c r="J317" s="70">
        <f t="shared" si="11"/>
        <v>0</v>
      </c>
      <c r="K317" s="21"/>
      <c r="L317" s="21"/>
      <c r="M317" s="21"/>
      <c r="N317" s="21"/>
      <c r="O317" s="23"/>
      <c r="Q317" s="37"/>
      <c r="R317" s="40"/>
    </row>
    <row r="318" spans="1:18" x14ac:dyDescent="0.45">
      <c r="A318" s="34"/>
      <c r="B318" s="33"/>
      <c r="C318" s="69"/>
      <c r="D318" s="69"/>
      <c r="E318" s="17"/>
      <c r="F318" s="76"/>
      <c r="G318" s="32"/>
      <c r="H318" s="76"/>
      <c r="I318" s="32"/>
      <c r="J318" s="70">
        <f t="shared" si="11"/>
        <v>0</v>
      </c>
      <c r="K318" s="21"/>
      <c r="L318" s="21"/>
      <c r="M318" s="21"/>
      <c r="N318" s="21"/>
      <c r="O318" s="23"/>
      <c r="Q318" s="37"/>
      <c r="R318" s="40"/>
    </row>
    <row r="319" spans="1:18" x14ac:dyDescent="0.45">
      <c r="A319" s="34"/>
      <c r="B319" s="33"/>
      <c r="C319" s="69"/>
      <c r="D319" s="69"/>
      <c r="E319" s="17"/>
      <c r="F319" s="76"/>
      <c r="G319" s="32"/>
      <c r="H319" s="76"/>
      <c r="I319" s="32"/>
      <c r="J319" s="70">
        <f t="shared" si="11"/>
        <v>0</v>
      </c>
      <c r="K319" s="21"/>
      <c r="L319" s="21"/>
      <c r="M319" s="21"/>
      <c r="N319" s="21"/>
      <c r="O319" s="23"/>
      <c r="Q319" s="37"/>
      <c r="R319" s="40"/>
    </row>
    <row r="320" spans="1:18" x14ac:dyDescent="0.45">
      <c r="A320" s="34"/>
      <c r="B320" s="33"/>
      <c r="C320" s="69"/>
      <c r="D320" s="69"/>
      <c r="E320" s="17"/>
      <c r="F320" s="76"/>
      <c r="G320" s="32"/>
      <c r="H320" s="76"/>
      <c r="I320" s="32"/>
      <c r="J320" s="70">
        <f t="shared" si="11"/>
        <v>0</v>
      </c>
      <c r="K320" s="21"/>
      <c r="L320" s="21"/>
      <c r="M320" s="21"/>
      <c r="N320" s="21"/>
      <c r="O320" s="23"/>
      <c r="Q320" s="37"/>
      <c r="R320" s="40"/>
    </row>
    <row r="321" spans="1:18" x14ac:dyDescent="0.45">
      <c r="A321" s="34"/>
      <c r="B321" s="33"/>
      <c r="C321" s="69"/>
      <c r="D321" s="69"/>
      <c r="E321" s="17"/>
      <c r="F321" s="76"/>
      <c r="G321" s="32"/>
      <c r="H321" s="76"/>
      <c r="I321" s="32"/>
      <c r="J321" s="70">
        <f t="shared" si="11"/>
        <v>0</v>
      </c>
      <c r="K321" s="21"/>
      <c r="L321" s="21"/>
      <c r="M321" s="21"/>
      <c r="N321" s="21"/>
      <c r="O321" s="23"/>
      <c r="Q321" s="37"/>
      <c r="R321" s="40"/>
    </row>
    <row r="322" spans="1:18" x14ac:dyDescent="0.45">
      <c r="A322" s="34"/>
      <c r="B322" s="33"/>
      <c r="C322" s="69"/>
      <c r="D322" s="69"/>
      <c r="E322" s="17"/>
      <c r="F322" s="76"/>
      <c r="G322" s="32"/>
      <c r="H322" s="76"/>
      <c r="I322" s="32"/>
      <c r="J322" s="70">
        <f t="shared" si="11"/>
        <v>0</v>
      </c>
      <c r="K322" s="21"/>
      <c r="L322" s="21"/>
      <c r="M322" s="21"/>
      <c r="N322" s="21"/>
      <c r="O322" s="23"/>
      <c r="Q322" s="37"/>
      <c r="R322" s="40"/>
    </row>
    <row r="323" spans="1:18" x14ac:dyDescent="0.45">
      <c r="A323" s="34"/>
      <c r="B323" s="33"/>
      <c r="C323" s="69"/>
      <c r="D323" s="69"/>
      <c r="E323" s="17"/>
      <c r="F323" s="76"/>
      <c r="G323" s="32"/>
      <c r="H323" s="76"/>
      <c r="I323" s="32"/>
      <c r="J323" s="70">
        <f t="shared" si="11"/>
        <v>0</v>
      </c>
      <c r="K323" s="21"/>
      <c r="L323" s="21"/>
      <c r="M323" s="21"/>
      <c r="N323" s="21"/>
      <c r="O323" s="23"/>
      <c r="Q323" s="37"/>
      <c r="R323" s="40"/>
    </row>
    <row r="324" spans="1:18" x14ac:dyDescent="0.45">
      <c r="A324" s="34"/>
      <c r="B324" s="33"/>
      <c r="C324" s="69"/>
      <c r="D324" s="69"/>
      <c r="E324" s="17"/>
      <c r="F324" s="76"/>
      <c r="G324" s="32"/>
      <c r="H324" s="76"/>
      <c r="I324" s="32"/>
      <c r="J324" s="70">
        <f t="shared" si="11"/>
        <v>0</v>
      </c>
      <c r="K324" s="21"/>
      <c r="L324" s="21"/>
      <c r="M324" s="21"/>
      <c r="N324" s="21"/>
      <c r="O324" s="23"/>
      <c r="Q324" s="37"/>
      <c r="R324" s="40"/>
    </row>
    <row r="325" spans="1:18" x14ac:dyDescent="0.45">
      <c r="A325" s="34"/>
      <c r="B325" s="33"/>
      <c r="C325" s="69"/>
      <c r="D325" s="69"/>
      <c r="E325" s="17"/>
      <c r="F325" s="76"/>
      <c r="G325" s="32"/>
      <c r="H325" s="76"/>
      <c r="I325" s="32"/>
      <c r="J325" s="70">
        <f t="shared" si="11"/>
        <v>0</v>
      </c>
      <c r="K325" s="21"/>
      <c r="L325" s="21"/>
      <c r="M325" s="21"/>
      <c r="N325" s="21"/>
      <c r="O325" s="23"/>
      <c r="Q325" s="37"/>
      <c r="R325" s="40"/>
    </row>
    <row r="326" spans="1:18" x14ac:dyDescent="0.45">
      <c r="A326" s="34"/>
      <c r="B326" s="33"/>
      <c r="C326" s="69"/>
      <c r="D326" s="69"/>
      <c r="E326" s="17"/>
      <c r="F326" s="76"/>
      <c r="G326" s="32"/>
      <c r="H326" s="76"/>
      <c r="I326" s="32"/>
      <c r="J326" s="70">
        <f t="shared" si="11"/>
        <v>0</v>
      </c>
      <c r="K326" s="21"/>
      <c r="L326" s="21"/>
      <c r="M326" s="21"/>
      <c r="N326" s="21"/>
      <c r="O326" s="23"/>
      <c r="Q326" s="37"/>
      <c r="R326" s="40"/>
    </row>
    <row r="327" spans="1:18" x14ac:dyDescent="0.45">
      <c r="A327" s="34"/>
      <c r="B327" s="33"/>
      <c r="C327" s="69"/>
      <c r="D327" s="69"/>
      <c r="E327" s="17"/>
      <c r="F327" s="76"/>
      <c r="G327" s="32"/>
      <c r="H327" s="76"/>
      <c r="I327" s="32"/>
      <c r="J327" s="70">
        <f t="shared" si="11"/>
        <v>0</v>
      </c>
      <c r="K327" s="21"/>
      <c r="L327" s="21"/>
      <c r="M327" s="21"/>
      <c r="N327" s="21"/>
      <c r="O327" s="23"/>
      <c r="Q327" s="37"/>
      <c r="R327" s="40"/>
    </row>
    <row r="328" spans="1:18" x14ac:dyDescent="0.45">
      <c r="A328" s="34"/>
      <c r="B328" s="33"/>
      <c r="C328" s="69"/>
      <c r="D328" s="69"/>
      <c r="E328" s="17"/>
      <c r="F328" s="76"/>
      <c r="G328" s="32"/>
      <c r="H328" s="76"/>
      <c r="I328" s="32"/>
      <c r="J328" s="70">
        <f t="shared" si="11"/>
        <v>0</v>
      </c>
      <c r="K328" s="21"/>
      <c r="L328" s="21"/>
      <c r="M328" s="21"/>
      <c r="N328" s="21"/>
      <c r="O328" s="23"/>
      <c r="Q328" s="37"/>
      <c r="R328" s="40"/>
    </row>
    <row r="329" spans="1:18" x14ac:dyDescent="0.45">
      <c r="A329" s="34"/>
      <c r="B329" s="33"/>
      <c r="C329" s="69"/>
      <c r="D329" s="69"/>
      <c r="E329" s="17"/>
      <c r="F329" s="76"/>
      <c r="G329" s="32"/>
      <c r="H329" s="76"/>
      <c r="I329" s="32"/>
      <c r="J329" s="70">
        <f t="shared" ref="J329:J392" si="12">ROUND(E329*IF(F329="",1,F329)*IF(H329="",1,H329),0)</f>
        <v>0</v>
      </c>
      <c r="K329" s="21"/>
      <c r="L329" s="21"/>
      <c r="M329" s="21"/>
      <c r="N329" s="21"/>
      <c r="O329" s="23"/>
      <c r="Q329" s="37"/>
      <c r="R329" s="40"/>
    </row>
    <row r="330" spans="1:18" x14ac:dyDescent="0.45">
      <c r="A330" s="34"/>
      <c r="B330" s="33"/>
      <c r="C330" s="69"/>
      <c r="D330" s="69"/>
      <c r="E330" s="17"/>
      <c r="F330" s="76"/>
      <c r="G330" s="32"/>
      <c r="H330" s="76"/>
      <c r="I330" s="32"/>
      <c r="J330" s="70">
        <f t="shared" si="12"/>
        <v>0</v>
      </c>
      <c r="K330" s="21"/>
      <c r="L330" s="21"/>
      <c r="M330" s="21"/>
      <c r="N330" s="21"/>
      <c r="O330" s="23"/>
      <c r="Q330" s="37"/>
      <c r="R330" s="40"/>
    </row>
    <row r="331" spans="1:18" x14ac:dyDescent="0.45">
      <c r="A331" s="34"/>
      <c r="B331" s="33"/>
      <c r="C331" s="69"/>
      <c r="D331" s="69"/>
      <c r="E331" s="17"/>
      <c r="F331" s="76"/>
      <c r="G331" s="32"/>
      <c r="H331" s="76"/>
      <c r="I331" s="32"/>
      <c r="J331" s="70">
        <f t="shared" si="12"/>
        <v>0</v>
      </c>
      <c r="K331" s="21"/>
      <c r="L331" s="21"/>
      <c r="M331" s="21"/>
      <c r="N331" s="21"/>
      <c r="O331" s="23"/>
      <c r="Q331" s="37"/>
      <c r="R331" s="40"/>
    </row>
    <row r="332" spans="1:18" x14ac:dyDescent="0.45">
      <c r="A332" s="34"/>
      <c r="B332" s="33"/>
      <c r="C332" s="69"/>
      <c r="D332" s="69"/>
      <c r="E332" s="17"/>
      <c r="F332" s="76"/>
      <c r="G332" s="32"/>
      <c r="H332" s="76"/>
      <c r="I332" s="32"/>
      <c r="J332" s="70">
        <f t="shared" si="12"/>
        <v>0</v>
      </c>
      <c r="K332" s="21"/>
      <c r="L332" s="21"/>
      <c r="M332" s="21"/>
      <c r="N332" s="21"/>
      <c r="O332" s="23"/>
      <c r="Q332" s="37"/>
      <c r="R332" s="40"/>
    </row>
    <row r="333" spans="1:18" x14ac:dyDescent="0.45">
      <c r="A333" s="34"/>
      <c r="B333" s="33"/>
      <c r="C333" s="69"/>
      <c r="D333" s="69"/>
      <c r="E333" s="17"/>
      <c r="F333" s="76"/>
      <c r="G333" s="32"/>
      <c r="H333" s="76"/>
      <c r="I333" s="32"/>
      <c r="J333" s="70">
        <f t="shared" si="12"/>
        <v>0</v>
      </c>
      <c r="K333" s="21"/>
      <c r="L333" s="21"/>
      <c r="M333" s="21"/>
      <c r="N333" s="21"/>
      <c r="O333" s="23"/>
      <c r="Q333" s="37"/>
      <c r="R333" s="40"/>
    </row>
    <row r="334" spans="1:18" x14ac:dyDescent="0.45">
      <c r="A334" s="34"/>
      <c r="B334" s="33"/>
      <c r="C334" s="69"/>
      <c r="D334" s="69"/>
      <c r="E334" s="17"/>
      <c r="F334" s="76"/>
      <c r="G334" s="32"/>
      <c r="H334" s="76"/>
      <c r="I334" s="32"/>
      <c r="J334" s="70">
        <f t="shared" si="12"/>
        <v>0</v>
      </c>
      <c r="K334" s="21"/>
      <c r="L334" s="21"/>
      <c r="M334" s="21"/>
      <c r="N334" s="21"/>
      <c r="O334" s="23"/>
      <c r="Q334" s="37"/>
      <c r="R334" s="40"/>
    </row>
    <row r="335" spans="1:18" x14ac:dyDescent="0.45">
      <c r="A335" s="34"/>
      <c r="B335" s="33"/>
      <c r="C335" s="69"/>
      <c r="D335" s="69"/>
      <c r="E335" s="17"/>
      <c r="F335" s="76"/>
      <c r="G335" s="32"/>
      <c r="H335" s="76"/>
      <c r="I335" s="32"/>
      <c r="J335" s="70">
        <f t="shared" si="12"/>
        <v>0</v>
      </c>
      <c r="K335" s="21"/>
      <c r="L335" s="21"/>
      <c r="M335" s="21"/>
      <c r="N335" s="21"/>
      <c r="O335" s="23"/>
      <c r="Q335" s="37"/>
      <c r="R335" s="40"/>
    </row>
    <row r="336" spans="1:18" x14ac:dyDescent="0.45">
      <c r="A336" s="34"/>
      <c r="B336" s="33"/>
      <c r="C336" s="69"/>
      <c r="D336" s="69"/>
      <c r="E336" s="17"/>
      <c r="F336" s="76"/>
      <c r="G336" s="32"/>
      <c r="H336" s="76"/>
      <c r="I336" s="32"/>
      <c r="J336" s="70">
        <f t="shared" si="12"/>
        <v>0</v>
      </c>
      <c r="K336" s="21"/>
      <c r="L336" s="21"/>
      <c r="M336" s="21"/>
      <c r="N336" s="21"/>
      <c r="O336" s="23"/>
      <c r="Q336" s="37"/>
      <c r="R336" s="40"/>
    </row>
    <row r="337" spans="1:18" x14ac:dyDescent="0.45">
      <c r="A337" s="34"/>
      <c r="B337" s="33"/>
      <c r="C337" s="69"/>
      <c r="D337" s="69"/>
      <c r="E337" s="17"/>
      <c r="F337" s="76"/>
      <c r="G337" s="32"/>
      <c r="H337" s="76"/>
      <c r="I337" s="32"/>
      <c r="J337" s="70">
        <f t="shared" si="12"/>
        <v>0</v>
      </c>
      <c r="K337" s="21"/>
      <c r="L337" s="21"/>
      <c r="M337" s="21"/>
      <c r="N337" s="21"/>
      <c r="O337" s="23"/>
      <c r="Q337" s="37"/>
      <c r="R337" s="40"/>
    </row>
    <row r="338" spans="1:18" x14ac:dyDescent="0.45">
      <c r="A338" s="34"/>
      <c r="B338" s="33"/>
      <c r="C338" s="69"/>
      <c r="D338" s="69"/>
      <c r="E338" s="17"/>
      <c r="F338" s="76"/>
      <c r="G338" s="32"/>
      <c r="H338" s="76"/>
      <c r="I338" s="32"/>
      <c r="J338" s="70">
        <f t="shared" si="12"/>
        <v>0</v>
      </c>
      <c r="K338" s="21"/>
      <c r="L338" s="21"/>
      <c r="M338" s="21"/>
      <c r="N338" s="21"/>
      <c r="O338" s="23"/>
      <c r="Q338" s="37"/>
      <c r="R338" s="40"/>
    </row>
    <row r="339" spans="1:18" x14ac:dyDescent="0.45">
      <c r="A339" s="34"/>
      <c r="B339" s="33"/>
      <c r="C339" s="69"/>
      <c r="D339" s="69"/>
      <c r="E339" s="17"/>
      <c r="F339" s="76"/>
      <c r="G339" s="32"/>
      <c r="H339" s="76"/>
      <c r="I339" s="32"/>
      <c r="J339" s="70">
        <f t="shared" si="12"/>
        <v>0</v>
      </c>
      <c r="K339" s="21"/>
      <c r="L339" s="21"/>
      <c r="M339" s="21"/>
      <c r="N339" s="21"/>
      <c r="O339" s="23"/>
      <c r="Q339" s="37"/>
      <c r="R339" s="40"/>
    </row>
    <row r="340" spans="1:18" x14ac:dyDescent="0.45">
      <c r="A340" s="34"/>
      <c r="B340" s="33"/>
      <c r="C340" s="69"/>
      <c r="D340" s="69"/>
      <c r="E340" s="17"/>
      <c r="F340" s="76"/>
      <c r="G340" s="32"/>
      <c r="H340" s="76"/>
      <c r="I340" s="32"/>
      <c r="J340" s="70">
        <f t="shared" si="12"/>
        <v>0</v>
      </c>
      <c r="K340" s="21"/>
      <c r="L340" s="21"/>
      <c r="M340" s="21"/>
      <c r="N340" s="21"/>
      <c r="O340" s="23"/>
      <c r="Q340" s="37"/>
      <c r="R340" s="40"/>
    </row>
    <row r="341" spans="1:18" x14ac:dyDescent="0.45">
      <c r="A341" s="34"/>
      <c r="B341" s="33"/>
      <c r="C341" s="69"/>
      <c r="D341" s="69"/>
      <c r="E341" s="17"/>
      <c r="F341" s="76"/>
      <c r="G341" s="32"/>
      <c r="H341" s="76"/>
      <c r="I341" s="32"/>
      <c r="J341" s="70">
        <f t="shared" si="12"/>
        <v>0</v>
      </c>
      <c r="K341" s="21"/>
      <c r="L341" s="21"/>
      <c r="M341" s="21"/>
      <c r="N341" s="21"/>
      <c r="O341" s="23"/>
      <c r="Q341" s="37"/>
      <c r="R341" s="40"/>
    </row>
    <row r="342" spans="1:18" x14ac:dyDescent="0.45">
      <c r="A342" s="34"/>
      <c r="B342" s="33"/>
      <c r="C342" s="69"/>
      <c r="D342" s="69"/>
      <c r="E342" s="17"/>
      <c r="F342" s="76"/>
      <c r="G342" s="32"/>
      <c r="H342" s="76"/>
      <c r="I342" s="32"/>
      <c r="J342" s="70">
        <f t="shared" si="12"/>
        <v>0</v>
      </c>
      <c r="K342" s="21"/>
      <c r="L342" s="21"/>
      <c r="M342" s="21"/>
      <c r="N342" s="21"/>
      <c r="O342" s="23"/>
      <c r="Q342" s="37"/>
      <c r="R342" s="40"/>
    </row>
    <row r="343" spans="1:18" x14ac:dyDescent="0.45">
      <c r="A343" s="34"/>
      <c r="B343" s="33"/>
      <c r="C343" s="69"/>
      <c r="D343" s="69"/>
      <c r="E343" s="17"/>
      <c r="F343" s="76"/>
      <c r="G343" s="32"/>
      <c r="H343" s="76"/>
      <c r="I343" s="32"/>
      <c r="J343" s="70">
        <f t="shared" si="12"/>
        <v>0</v>
      </c>
      <c r="K343" s="21"/>
      <c r="L343" s="21"/>
      <c r="M343" s="21"/>
      <c r="N343" s="21"/>
      <c r="O343" s="23"/>
      <c r="Q343" s="37"/>
      <c r="R343" s="40"/>
    </row>
    <row r="344" spans="1:18" x14ac:dyDescent="0.45">
      <c r="A344" s="34"/>
      <c r="B344" s="33"/>
      <c r="C344" s="69"/>
      <c r="D344" s="69"/>
      <c r="E344" s="17"/>
      <c r="F344" s="76"/>
      <c r="G344" s="32"/>
      <c r="H344" s="76"/>
      <c r="I344" s="32"/>
      <c r="J344" s="70">
        <f t="shared" si="12"/>
        <v>0</v>
      </c>
      <c r="K344" s="21"/>
      <c r="L344" s="21"/>
      <c r="M344" s="21"/>
      <c r="N344" s="21"/>
      <c r="O344" s="23"/>
      <c r="Q344" s="37"/>
      <c r="R344" s="40"/>
    </row>
    <row r="345" spans="1:18" x14ac:dyDescent="0.45">
      <c r="A345" s="34"/>
      <c r="B345" s="33"/>
      <c r="C345" s="69"/>
      <c r="D345" s="69"/>
      <c r="E345" s="17"/>
      <c r="F345" s="76"/>
      <c r="G345" s="32"/>
      <c r="H345" s="76"/>
      <c r="I345" s="32"/>
      <c r="J345" s="70">
        <f t="shared" si="12"/>
        <v>0</v>
      </c>
      <c r="K345" s="21"/>
      <c r="L345" s="21"/>
      <c r="M345" s="21"/>
      <c r="N345" s="21"/>
      <c r="O345" s="23"/>
      <c r="Q345" s="37"/>
      <c r="R345" s="40"/>
    </row>
    <row r="346" spans="1:18" x14ac:dyDescent="0.45">
      <c r="A346" s="34"/>
      <c r="B346" s="33"/>
      <c r="C346" s="69"/>
      <c r="D346" s="69"/>
      <c r="E346" s="17"/>
      <c r="F346" s="76"/>
      <c r="G346" s="32"/>
      <c r="H346" s="76"/>
      <c r="I346" s="32"/>
      <c r="J346" s="70">
        <f t="shared" si="12"/>
        <v>0</v>
      </c>
      <c r="K346" s="21"/>
      <c r="L346" s="21"/>
      <c r="M346" s="21"/>
      <c r="N346" s="21"/>
      <c r="O346" s="23"/>
      <c r="Q346" s="37"/>
      <c r="R346" s="40"/>
    </row>
    <row r="347" spans="1:18" x14ac:dyDescent="0.45">
      <c r="A347" s="34"/>
      <c r="B347" s="33"/>
      <c r="C347" s="69"/>
      <c r="D347" s="69"/>
      <c r="E347" s="17"/>
      <c r="F347" s="76"/>
      <c r="G347" s="32"/>
      <c r="H347" s="76"/>
      <c r="I347" s="32"/>
      <c r="J347" s="70">
        <f t="shared" si="12"/>
        <v>0</v>
      </c>
      <c r="K347" s="21"/>
      <c r="L347" s="21"/>
      <c r="M347" s="21"/>
      <c r="N347" s="21"/>
      <c r="O347" s="23"/>
      <c r="Q347" s="37"/>
      <c r="R347" s="40"/>
    </row>
    <row r="348" spans="1:18" x14ac:dyDescent="0.45">
      <c r="A348" s="34"/>
      <c r="B348" s="33"/>
      <c r="C348" s="69"/>
      <c r="D348" s="69"/>
      <c r="E348" s="17"/>
      <c r="F348" s="76"/>
      <c r="G348" s="32"/>
      <c r="H348" s="76"/>
      <c r="I348" s="32"/>
      <c r="J348" s="70">
        <f t="shared" si="12"/>
        <v>0</v>
      </c>
      <c r="K348" s="21"/>
      <c r="L348" s="21"/>
      <c r="M348" s="21"/>
      <c r="N348" s="21"/>
      <c r="O348" s="23"/>
      <c r="Q348" s="37"/>
      <c r="R348" s="40"/>
    </row>
    <row r="349" spans="1:18" x14ac:dyDescent="0.45">
      <c r="A349" s="34"/>
      <c r="B349" s="33"/>
      <c r="C349" s="69"/>
      <c r="D349" s="69"/>
      <c r="E349" s="17"/>
      <c r="F349" s="76"/>
      <c r="G349" s="32"/>
      <c r="H349" s="76"/>
      <c r="I349" s="32"/>
      <c r="J349" s="70">
        <f t="shared" si="12"/>
        <v>0</v>
      </c>
      <c r="K349" s="21"/>
      <c r="L349" s="21"/>
      <c r="M349" s="21"/>
      <c r="N349" s="21"/>
      <c r="O349" s="23"/>
      <c r="Q349" s="37"/>
      <c r="R349" s="40"/>
    </row>
    <row r="350" spans="1:18" x14ac:dyDescent="0.45">
      <c r="A350" s="34"/>
      <c r="B350" s="33"/>
      <c r="C350" s="69"/>
      <c r="D350" s="69"/>
      <c r="E350" s="17"/>
      <c r="F350" s="76"/>
      <c r="G350" s="32"/>
      <c r="H350" s="76"/>
      <c r="I350" s="32"/>
      <c r="J350" s="70">
        <f t="shared" si="12"/>
        <v>0</v>
      </c>
      <c r="K350" s="21"/>
      <c r="L350" s="21"/>
      <c r="M350" s="21"/>
      <c r="N350" s="21"/>
      <c r="O350" s="23"/>
      <c r="Q350" s="37"/>
      <c r="R350" s="40"/>
    </row>
    <row r="351" spans="1:18" x14ac:dyDescent="0.45">
      <c r="A351" s="34"/>
      <c r="B351" s="33"/>
      <c r="C351" s="69"/>
      <c r="D351" s="69"/>
      <c r="E351" s="17"/>
      <c r="F351" s="76"/>
      <c r="G351" s="32"/>
      <c r="H351" s="76"/>
      <c r="I351" s="32"/>
      <c r="J351" s="70">
        <f t="shared" si="12"/>
        <v>0</v>
      </c>
      <c r="K351" s="21"/>
      <c r="L351" s="21"/>
      <c r="M351" s="21"/>
      <c r="N351" s="21"/>
      <c r="O351" s="23"/>
      <c r="Q351" s="37"/>
      <c r="R351" s="40"/>
    </row>
    <row r="352" spans="1:18" x14ac:dyDescent="0.45">
      <c r="A352" s="34"/>
      <c r="B352" s="33"/>
      <c r="C352" s="69"/>
      <c r="D352" s="69"/>
      <c r="E352" s="17"/>
      <c r="F352" s="76"/>
      <c r="G352" s="32"/>
      <c r="H352" s="76"/>
      <c r="I352" s="32"/>
      <c r="J352" s="70">
        <f t="shared" si="12"/>
        <v>0</v>
      </c>
      <c r="K352" s="21"/>
      <c r="L352" s="21"/>
      <c r="M352" s="21"/>
      <c r="N352" s="21"/>
      <c r="O352" s="23"/>
      <c r="Q352" s="37"/>
      <c r="R352" s="40"/>
    </row>
    <row r="353" spans="1:18" x14ac:dyDescent="0.45">
      <c r="A353" s="34"/>
      <c r="B353" s="33"/>
      <c r="C353" s="69"/>
      <c r="D353" s="69"/>
      <c r="E353" s="17"/>
      <c r="F353" s="76"/>
      <c r="G353" s="32"/>
      <c r="H353" s="76"/>
      <c r="I353" s="32"/>
      <c r="J353" s="70">
        <f t="shared" si="12"/>
        <v>0</v>
      </c>
      <c r="K353" s="21"/>
      <c r="L353" s="21"/>
      <c r="M353" s="21"/>
      <c r="N353" s="21"/>
      <c r="O353" s="23"/>
      <c r="Q353" s="37"/>
      <c r="R353" s="40"/>
    </row>
    <row r="354" spans="1:18" x14ac:dyDescent="0.45">
      <c r="A354" s="34"/>
      <c r="B354" s="33"/>
      <c r="C354" s="69"/>
      <c r="D354" s="69"/>
      <c r="E354" s="17"/>
      <c r="F354" s="76"/>
      <c r="G354" s="32"/>
      <c r="H354" s="76"/>
      <c r="I354" s="32"/>
      <c r="J354" s="70">
        <f t="shared" si="12"/>
        <v>0</v>
      </c>
      <c r="K354" s="21"/>
      <c r="L354" s="21"/>
      <c r="M354" s="21"/>
      <c r="N354" s="21"/>
      <c r="O354" s="23"/>
      <c r="Q354" s="37"/>
      <c r="R354" s="40"/>
    </row>
    <row r="355" spans="1:18" x14ac:dyDescent="0.45">
      <c r="A355" s="34"/>
      <c r="B355" s="33"/>
      <c r="C355" s="69"/>
      <c r="D355" s="69"/>
      <c r="E355" s="17"/>
      <c r="F355" s="76"/>
      <c r="G355" s="32"/>
      <c r="H355" s="76"/>
      <c r="I355" s="32"/>
      <c r="J355" s="70">
        <f t="shared" si="12"/>
        <v>0</v>
      </c>
      <c r="K355" s="21"/>
      <c r="L355" s="21"/>
      <c r="M355" s="21"/>
      <c r="N355" s="21"/>
      <c r="O355" s="23"/>
      <c r="Q355" s="37"/>
      <c r="R355" s="40"/>
    </row>
    <row r="356" spans="1:18" x14ac:dyDescent="0.45">
      <c r="A356" s="34"/>
      <c r="B356" s="33"/>
      <c r="C356" s="69"/>
      <c r="D356" s="69"/>
      <c r="E356" s="17"/>
      <c r="F356" s="76"/>
      <c r="G356" s="32"/>
      <c r="H356" s="76"/>
      <c r="I356" s="32"/>
      <c r="J356" s="70">
        <f t="shared" si="12"/>
        <v>0</v>
      </c>
      <c r="K356" s="21"/>
      <c r="L356" s="21"/>
      <c r="M356" s="21"/>
      <c r="N356" s="21"/>
      <c r="O356" s="23"/>
      <c r="Q356" s="37"/>
      <c r="R356" s="40"/>
    </row>
    <row r="357" spans="1:18" x14ac:dyDescent="0.45">
      <c r="A357" s="34"/>
      <c r="B357" s="33"/>
      <c r="C357" s="69"/>
      <c r="D357" s="69"/>
      <c r="E357" s="17"/>
      <c r="F357" s="76"/>
      <c r="G357" s="32"/>
      <c r="H357" s="76"/>
      <c r="I357" s="32"/>
      <c r="J357" s="70">
        <f t="shared" si="12"/>
        <v>0</v>
      </c>
      <c r="K357" s="21"/>
      <c r="L357" s="21"/>
      <c r="M357" s="21"/>
      <c r="N357" s="21"/>
      <c r="O357" s="23"/>
      <c r="Q357" s="37"/>
      <c r="R357" s="40"/>
    </row>
    <row r="358" spans="1:18" x14ac:dyDescent="0.45">
      <c r="A358" s="34"/>
      <c r="B358" s="33"/>
      <c r="C358" s="69"/>
      <c r="D358" s="69"/>
      <c r="E358" s="17"/>
      <c r="F358" s="76"/>
      <c r="G358" s="32"/>
      <c r="H358" s="76"/>
      <c r="I358" s="32"/>
      <c r="J358" s="70">
        <f t="shared" si="12"/>
        <v>0</v>
      </c>
      <c r="K358" s="21"/>
      <c r="L358" s="21"/>
      <c r="M358" s="21"/>
      <c r="N358" s="21"/>
      <c r="O358" s="23"/>
      <c r="Q358" s="37"/>
      <c r="R358" s="40"/>
    </row>
    <row r="359" spans="1:18" x14ac:dyDescent="0.45">
      <c r="A359" s="34"/>
      <c r="B359" s="33"/>
      <c r="C359" s="69"/>
      <c r="D359" s="69"/>
      <c r="E359" s="17"/>
      <c r="F359" s="76"/>
      <c r="G359" s="32"/>
      <c r="H359" s="76"/>
      <c r="I359" s="32"/>
      <c r="J359" s="70">
        <f t="shared" si="12"/>
        <v>0</v>
      </c>
      <c r="K359" s="21"/>
      <c r="L359" s="21"/>
      <c r="M359" s="21"/>
      <c r="N359" s="21"/>
      <c r="O359" s="23"/>
      <c r="Q359" s="37"/>
      <c r="R359" s="40"/>
    </row>
    <row r="360" spans="1:18" x14ac:dyDescent="0.45">
      <c r="A360" s="34"/>
      <c r="B360" s="33"/>
      <c r="C360" s="69"/>
      <c r="D360" s="69"/>
      <c r="E360" s="17"/>
      <c r="F360" s="76"/>
      <c r="G360" s="32"/>
      <c r="H360" s="76"/>
      <c r="I360" s="32"/>
      <c r="J360" s="70">
        <f t="shared" si="12"/>
        <v>0</v>
      </c>
      <c r="K360" s="21"/>
      <c r="L360" s="21"/>
      <c r="M360" s="21"/>
      <c r="N360" s="21"/>
      <c r="O360" s="23"/>
      <c r="Q360" s="37"/>
      <c r="R360" s="40"/>
    </row>
    <row r="361" spans="1:18" x14ac:dyDescent="0.45">
      <c r="A361" s="34"/>
      <c r="B361" s="33"/>
      <c r="C361" s="69"/>
      <c r="D361" s="69"/>
      <c r="E361" s="17"/>
      <c r="F361" s="76"/>
      <c r="G361" s="32"/>
      <c r="H361" s="76"/>
      <c r="I361" s="32"/>
      <c r="J361" s="70">
        <f t="shared" si="12"/>
        <v>0</v>
      </c>
      <c r="K361" s="21"/>
      <c r="L361" s="21"/>
      <c r="M361" s="21"/>
      <c r="N361" s="21"/>
      <c r="O361" s="23"/>
      <c r="Q361" s="37"/>
      <c r="R361" s="40"/>
    </row>
    <row r="362" spans="1:18" x14ac:dyDescent="0.45">
      <c r="A362" s="34"/>
      <c r="B362" s="33"/>
      <c r="C362" s="69"/>
      <c r="D362" s="69"/>
      <c r="E362" s="17"/>
      <c r="F362" s="76"/>
      <c r="G362" s="32"/>
      <c r="H362" s="76"/>
      <c r="I362" s="32"/>
      <c r="J362" s="70">
        <f t="shared" si="12"/>
        <v>0</v>
      </c>
      <c r="K362" s="21"/>
      <c r="L362" s="21"/>
      <c r="M362" s="21"/>
      <c r="N362" s="21"/>
      <c r="O362" s="23"/>
      <c r="Q362" s="37"/>
      <c r="R362" s="40"/>
    </row>
    <row r="363" spans="1:18" x14ac:dyDescent="0.45">
      <c r="A363" s="34"/>
      <c r="B363" s="33"/>
      <c r="C363" s="69"/>
      <c r="D363" s="69"/>
      <c r="E363" s="17"/>
      <c r="F363" s="76"/>
      <c r="G363" s="32"/>
      <c r="H363" s="76"/>
      <c r="I363" s="32"/>
      <c r="J363" s="70">
        <f t="shared" si="12"/>
        <v>0</v>
      </c>
      <c r="K363" s="21"/>
      <c r="L363" s="21"/>
      <c r="M363" s="21"/>
      <c r="N363" s="21"/>
      <c r="O363" s="23"/>
      <c r="Q363" s="37"/>
      <c r="R363" s="40"/>
    </row>
    <row r="364" spans="1:18" x14ac:dyDescent="0.45">
      <c r="A364" s="34"/>
      <c r="B364" s="33"/>
      <c r="C364" s="69"/>
      <c r="D364" s="69"/>
      <c r="E364" s="17"/>
      <c r="F364" s="76"/>
      <c r="G364" s="32"/>
      <c r="H364" s="76"/>
      <c r="I364" s="32"/>
      <c r="J364" s="70">
        <f t="shared" si="12"/>
        <v>0</v>
      </c>
      <c r="K364" s="21"/>
      <c r="L364" s="21"/>
      <c r="M364" s="21"/>
      <c r="N364" s="21"/>
      <c r="O364" s="23"/>
      <c r="Q364" s="37"/>
      <c r="R364" s="40"/>
    </row>
    <row r="365" spans="1:18" x14ac:dyDescent="0.45">
      <c r="A365" s="34"/>
      <c r="B365" s="33"/>
      <c r="C365" s="69"/>
      <c r="D365" s="69"/>
      <c r="E365" s="17"/>
      <c r="F365" s="76"/>
      <c r="G365" s="32"/>
      <c r="H365" s="76"/>
      <c r="I365" s="32"/>
      <c r="J365" s="70">
        <f t="shared" si="12"/>
        <v>0</v>
      </c>
      <c r="K365" s="21"/>
      <c r="L365" s="21"/>
      <c r="M365" s="21"/>
      <c r="N365" s="21"/>
      <c r="O365" s="23"/>
      <c r="Q365" s="37"/>
      <c r="R365" s="40"/>
    </row>
    <row r="366" spans="1:18" x14ac:dyDescent="0.45">
      <c r="A366" s="34"/>
      <c r="B366" s="33"/>
      <c r="C366" s="69"/>
      <c r="D366" s="69"/>
      <c r="E366" s="17"/>
      <c r="F366" s="76"/>
      <c r="G366" s="32"/>
      <c r="H366" s="76"/>
      <c r="I366" s="32"/>
      <c r="J366" s="70">
        <f t="shared" si="12"/>
        <v>0</v>
      </c>
      <c r="K366" s="21"/>
      <c r="L366" s="21"/>
      <c r="M366" s="21"/>
      <c r="N366" s="21"/>
      <c r="O366" s="23"/>
      <c r="Q366" s="37"/>
      <c r="R366" s="40"/>
    </row>
    <row r="367" spans="1:18" x14ac:dyDescent="0.45">
      <c r="A367" s="34"/>
      <c r="B367" s="33"/>
      <c r="C367" s="69"/>
      <c r="D367" s="69"/>
      <c r="E367" s="17"/>
      <c r="F367" s="76"/>
      <c r="G367" s="32"/>
      <c r="H367" s="76"/>
      <c r="I367" s="32"/>
      <c r="J367" s="70">
        <f t="shared" si="12"/>
        <v>0</v>
      </c>
      <c r="K367" s="21"/>
      <c r="L367" s="21"/>
      <c r="M367" s="21"/>
      <c r="N367" s="21"/>
      <c r="O367" s="23"/>
      <c r="Q367" s="37"/>
      <c r="R367" s="40"/>
    </row>
    <row r="368" spans="1:18" x14ac:dyDescent="0.45">
      <c r="A368" s="34"/>
      <c r="B368" s="33"/>
      <c r="C368" s="69"/>
      <c r="D368" s="69"/>
      <c r="E368" s="17"/>
      <c r="F368" s="76"/>
      <c r="G368" s="32"/>
      <c r="H368" s="76"/>
      <c r="I368" s="32"/>
      <c r="J368" s="70">
        <f t="shared" si="12"/>
        <v>0</v>
      </c>
      <c r="K368" s="21"/>
      <c r="L368" s="21"/>
      <c r="M368" s="21"/>
      <c r="N368" s="21"/>
      <c r="O368" s="23"/>
      <c r="Q368" s="37"/>
      <c r="R368" s="40"/>
    </row>
    <row r="369" spans="1:18" x14ac:dyDescent="0.45">
      <c r="A369" s="34"/>
      <c r="B369" s="33"/>
      <c r="C369" s="69"/>
      <c r="D369" s="69"/>
      <c r="E369" s="17"/>
      <c r="F369" s="76"/>
      <c r="G369" s="32"/>
      <c r="H369" s="76"/>
      <c r="I369" s="32"/>
      <c r="J369" s="70">
        <f t="shared" si="12"/>
        <v>0</v>
      </c>
      <c r="K369" s="21"/>
      <c r="L369" s="21"/>
      <c r="M369" s="21"/>
      <c r="N369" s="21"/>
      <c r="O369" s="23"/>
      <c r="Q369" s="37"/>
      <c r="R369" s="40"/>
    </row>
    <row r="370" spans="1:18" x14ac:dyDescent="0.45">
      <c r="A370" s="34"/>
      <c r="B370" s="33"/>
      <c r="C370" s="69"/>
      <c r="D370" s="69"/>
      <c r="E370" s="17"/>
      <c r="F370" s="76"/>
      <c r="G370" s="32"/>
      <c r="H370" s="76"/>
      <c r="I370" s="32"/>
      <c r="J370" s="70">
        <f t="shared" si="12"/>
        <v>0</v>
      </c>
      <c r="K370" s="21"/>
      <c r="L370" s="21"/>
      <c r="M370" s="21"/>
      <c r="N370" s="21"/>
      <c r="O370" s="23"/>
      <c r="Q370" s="37"/>
      <c r="R370" s="40"/>
    </row>
    <row r="371" spans="1:18" x14ac:dyDescent="0.45">
      <c r="A371" s="34"/>
      <c r="B371" s="33"/>
      <c r="C371" s="69"/>
      <c r="D371" s="69"/>
      <c r="E371" s="17"/>
      <c r="F371" s="76"/>
      <c r="G371" s="32"/>
      <c r="H371" s="76"/>
      <c r="I371" s="32"/>
      <c r="J371" s="70">
        <f t="shared" si="12"/>
        <v>0</v>
      </c>
      <c r="K371" s="21"/>
      <c r="L371" s="21"/>
      <c r="M371" s="21"/>
      <c r="N371" s="21"/>
      <c r="O371" s="23"/>
      <c r="Q371" s="37"/>
      <c r="R371" s="40"/>
    </row>
    <row r="372" spans="1:18" x14ac:dyDescent="0.45">
      <c r="A372" s="34"/>
      <c r="B372" s="33"/>
      <c r="C372" s="69"/>
      <c r="D372" s="69"/>
      <c r="E372" s="17"/>
      <c r="F372" s="76"/>
      <c r="G372" s="32"/>
      <c r="H372" s="76"/>
      <c r="I372" s="32"/>
      <c r="J372" s="70">
        <f t="shared" si="12"/>
        <v>0</v>
      </c>
      <c r="K372" s="21"/>
      <c r="L372" s="21"/>
      <c r="M372" s="21"/>
      <c r="N372" s="21"/>
      <c r="O372" s="23"/>
      <c r="Q372" s="37"/>
      <c r="R372" s="40"/>
    </row>
    <row r="373" spans="1:18" x14ac:dyDescent="0.45">
      <c r="A373" s="34"/>
      <c r="B373" s="33"/>
      <c r="C373" s="69"/>
      <c r="D373" s="69"/>
      <c r="E373" s="17"/>
      <c r="F373" s="76"/>
      <c r="G373" s="32"/>
      <c r="H373" s="76"/>
      <c r="I373" s="32"/>
      <c r="J373" s="70">
        <f t="shared" si="12"/>
        <v>0</v>
      </c>
      <c r="K373" s="21"/>
      <c r="L373" s="21"/>
      <c r="M373" s="21"/>
      <c r="N373" s="21"/>
      <c r="O373" s="23"/>
      <c r="Q373" s="37"/>
      <c r="R373" s="40"/>
    </row>
    <row r="374" spans="1:18" x14ac:dyDescent="0.45">
      <c r="A374" s="34"/>
      <c r="B374" s="33"/>
      <c r="C374" s="69"/>
      <c r="D374" s="69"/>
      <c r="E374" s="17"/>
      <c r="F374" s="76"/>
      <c r="G374" s="32"/>
      <c r="H374" s="76"/>
      <c r="I374" s="32"/>
      <c r="J374" s="70">
        <f t="shared" si="12"/>
        <v>0</v>
      </c>
      <c r="K374" s="21"/>
      <c r="L374" s="21"/>
      <c r="M374" s="21"/>
      <c r="N374" s="21"/>
      <c r="O374" s="23"/>
      <c r="Q374" s="37"/>
      <c r="R374" s="40"/>
    </row>
    <row r="375" spans="1:18" x14ac:dyDescent="0.45">
      <c r="A375" s="34"/>
      <c r="B375" s="33"/>
      <c r="C375" s="69"/>
      <c r="D375" s="69"/>
      <c r="E375" s="17"/>
      <c r="F375" s="76"/>
      <c r="G375" s="32"/>
      <c r="H375" s="76"/>
      <c r="I375" s="32"/>
      <c r="J375" s="70">
        <f t="shared" si="12"/>
        <v>0</v>
      </c>
      <c r="K375" s="21"/>
      <c r="L375" s="21"/>
      <c r="M375" s="21"/>
      <c r="N375" s="21"/>
      <c r="O375" s="23"/>
      <c r="Q375" s="37"/>
      <c r="R375" s="40"/>
    </row>
    <row r="376" spans="1:18" x14ac:dyDescent="0.45">
      <c r="A376" s="34"/>
      <c r="B376" s="33"/>
      <c r="C376" s="69"/>
      <c r="D376" s="69"/>
      <c r="E376" s="17"/>
      <c r="F376" s="76"/>
      <c r="G376" s="32"/>
      <c r="H376" s="76"/>
      <c r="I376" s="32"/>
      <c r="J376" s="70">
        <f t="shared" si="12"/>
        <v>0</v>
      </c>
      <c r="K376" s="21"/>
      <c r="L376" s="21"/>
      <c r="M376" s="21"/>
      <c r="N376" s="21"/>
      <c r="O376" s="23"/>
      <c r="Q376" s="37"/>
      <c r="R376" s="40"/>
    </row>
    <row r="377" spans="1:18" x14ac:dyDescent="0.45">
      <c r="A377" s="34"/>
      <c r="B377" s="33"/>
      <c r="C377" s="69"/>
      <c r="D377" s="69"/>
      <c r="E377" s="17"/>
      <c r="F377" s="76"/>
      <c r="G377" s="32"/>
      <c r="H377" s="76"/>
      <c r="I377" s="32"/>
      <c r="J377" s="70">
        <f t="shared" si="12"/>
        <v>0</v>
      </c>
      <c r="K377" s="21"/>
      <c r="L377" s="21"/>
      <c r="M377" s="21"/>
      <c r="N377" s="21"/>
      <c r="O377" s="23"/>
      <c r="Q377" s="37"/>
      <c r="R377" s="40"/>
    </row>
    <row r="378" spans="1:18" x14ac:dyDescent="0.45">
      <c r="A378" s="34"/>
      <c r="B378" s="33"/>
      <c r="C378" s="69"/>
      <c r="D378" s="69"/>
      <c r="E378" s="17"/>
      <c r="F378" s="76"/>
      <c r="G378" s="32"/>
      <c r="H378" s="76"/>
      <c r="I378" s="32"/>
      <c r="J378" s="70">
        <f t="shared" si="12"/>
        <v>0</v>
      </c>
      <c r="K378" s="21"/>
      <c r="L378" s="21"/>
      <c r="M378" s="21"/>
      <c r="N378" s="21"/>
      <c r="O378" s="23"/>
      <c r="Q378" s="37"/>
      <c r="R378" s="40"/>
    </row>
    <row r="379" spans="1:18" x14ac:dyDescent="0.45">
      <c r="A379" s="34"/>
      <c r="B379" s="33"/>
      <c r="C379" s="69"/>
      <c r="D379" s="69"/>
      <c r="E379" s="17"/>
      <c r="F379" s="76"/>
      <c r="G379" s="32"/>
      <c r="H379" s="76"/>
      <c r="I379" s="32"/>
      <c r="J379" s="70">
        <f t="shared" si="12"/>
        <v>0</v>
      </c>
      <c r="K379" s="21"/>
      <c r="L379" s="21"/>
      <c r="M379" s="21"/>
      <c r="N379" s="21"/>
      <c r="O379" s="23"/>
      <c r="Q379" s="37"/>
      <c r="R379" s="40"/>
    </row>
    <row r="380" spans="1:18" x14ac:dyDescent="0.45">
      <c r="A380" s="34"/>
      <c r="B380" s="33"/>
      <c r="C380" s="69"/>
      <c r="D380" s="69"/>
      <c r="E380" s="17"/>
      <c r="F380" s="76"/>
      <c r="G380" s="32"/>
      <c r="H380" s="76"/>
      <c r="I380" s="32"/>
      <c r="J380" s="70">
        <f t="shared" si="12"/>
        <v>0</v>
      </c>
      <c r="K380" s="21"/>
      <c r="L380" s="21"/>
      <c r="M380" s="21"/>
      <c r="N380" s="21"/>
      <c r="O380" s="23"/>
      <c r="Q380" s="37"/>
      <c r="R380" s="40"/>
    </row>
    <row r="381" spans="1:18" x14ac:dyDescent="0.45">
      <c r="A381" s="34"/>
      <c r="B381" s="33"/>
      <c r="C381" s="69"/>
      <c r="D381" s="69"/>
      <c r="E381" s="17"/>
      <c r="F381" s="76"/>
      <c r="G381" s="32"/>
      <c r="H381" s="76"/>
      <c r="I381" s="32"/>
      <c r="J381" s="70">
        <f t="shared" si="12"/>
        <v>0</v>
      </c>
      <c r="K381" s="21"/>
      <c r="L381" s="21"/>
      <c r="M381" s="21"/>
      <c r="N381" s="21"/>
      <c r="O381" s="23"/>
      <c r="Q381" s="37"/>
      <c r="R381" s="40"/>
    </row>
    <row r="382" spans="1:18" x14ac:dyDescent="0.45">
      <c r="A382" s="34"/>
      <c r="B382" s="33"/>
      <c r="C382" s="69"/>
      <c r="D382" s="69"/>
      <c r="E382" s="17"/>
      <c r="F382" s="76"/>
      <c r="G382" s="32"/>
      <c r="H382" s="76"/>
      <c r="I382" s="32"/>
      <c r="J382" s="70">
        <f t="shared" si="12"/>
        <v>0</v>
      </c>
      <c r="K382" s="21"/>
      <c r="L382" s="21"/>
      <c r="M382" s="21"/>
      <c r="N382" s="21"/>
      <c r="O382" s="23"/>
      <c r="Q382" s="37"/>
      <c r="R382" s="40"/>
    </row>
    <row r="383" spans="1:18" x14ac:dyDescent="0.45">
      <c r="A383" s="34"/>
      <c r="B383" s="33"/>
      <c r="C383" s="69"/>
      <c r="D383" s="69"/>
      <c r="E383" s="17"/>
      <c r="F383" s="76"/>
      <c r="G383" s="32"/>
      <c r="H383" s="76"/>
      <c r="I383" s="32"/>
      <c r="J383" s="70">
        <f t="shared" si="12"/>
        <v>0</v>
      </c>
      <c r="K383" s="21"/>
      <c r="L383" s="21"/>
      <c r="M383" s="21"/>
      <c r="N383" s="21"/>
      <c r="O383" s="23"/>
      <c r="Q383" s="37"/>
      <c r="R383" s="40"/>
    </row>
    <row r="384" spans="1:18" x14ac:dyDescent="0.45">
      <c r="A384" s="34"/>
      <c r="B384" s="33"/>
      <c r="C384" s="69"/>
      <c r="D384" s="69"/>
      <c r="E384" s="17"/>
      <c r="F384" s="76"/>
      <c r="G384" s="32"/>
      <c r="H384" s="76"/>
      <c r="I384" s="32"/>
      <c r="J384" s="70">
        <f t="shared" si="12"/>
        <v>0</v>
      </c>
      <c r="K384" s="21"/>
      <c r="L384" s="21"/>
      <c r="M384" s="21"/>
      <c r="N384" s="21"/>
      <c r="O384" s="23"/>
      <c r="Q384" s="37"/>
      <c r="R384" s="40"/>
    </row>
    <row r="385" spans="1:18" x14ac:dyDescent="0.45">
      <c r="A385" s="34"/>
      <c r="B385" s="33"/>
      <c r="C385" s="69"/>
      <c r="D385" s="69"/>
      <c r="E385" s="17"/>
      <c r="F385" s="76"/>
      <c r="G385" s="32"/>
      <c r="H385" s="76"/>
      <c r="I385" s="32"/>
      <c r="J385" s="70">
        <f t="shared" si="12"/>
        <v>0</v>
      </c>
      <c r="K385" s="21"/>
      <c r="L385" s="21"/>
      <c r="M385" s="21"/>
      <c r="N385" s="21"/>
      <c r="O385" s="23"/>
      <c r="Q385" s="37"/>
      <c r="R385" s="40"/>
    </row>
    <row r="386" spans="1:18" x14ac:dyDescent="0.45">
      <c r="A386" s="34"/>
      <c r="B386" s="33"/>
      <c r="C386" s="69"/>
      <c r="D386" s="69"/>
      <c r="E386" s="17"/>
      <c r="F386" s="76"/>
      <c r="G386" s="32"/>
      <c r="H386" s="76"/>
      <c r="I386" s="32"/>
      <c r="J386" s="70">
        <f t="shared" si="12"/>
        <v>0</v>
      </c>
      <c r="K386" s="21"/>
      <c r="L386" s="21"/>
      <c r="M386" s="21"/>
      <c r="N386" s="21"/>
      <c r="O386" s="23"/>
      <c r="Q386" s="37"/>
      <c r="R386" s="40"/>
    </row>
    <row r="387" spans="1:18" x14ac:dyDescent="0.45">
      <c r="A387" s="34"/>
      <c r="B387" s="33"/>
      <c r="C387" s="69"/>
      <c r="D387" s="69"/>
      <c r="E387" s="17"/>
      <c r="F387" s="76"/>
      <c r="G387" s="32"/>
      <c r="H387" s="76"/>
      <c r="I387" s="32"/>
      <c r="J387" s="70">
        <f t="shared" si="12"/>
        <v>0</v>
      </c>
      <c r="K387" s="21"/>
      <c r="L387" s="21"/>
      <c r="M387" s="21"/>
      <c r="N387" s="21"/>
      <c r="O387" s="23"/>
      <c r="Q387" s="37"/>
      <c r="R387" s="40"/>
    </row>
    <row r="388" spans="1:18" x14ac:dyDescent="0.45">
      <c r="A388" s="34"/>
      <c r="B388" s="33"/>
      <c r="C388" s="69"/>
      <c r="D388" s="69"/>
      <c r="E388" s="17"/>
      <c r="F388" s="76"/>
      <c r="G388" s="32"/>
      <c r="H388" s="76"/>
      <c r="I388" s="32"/>
      <c r="J388" s="70">
        <f t="shared" si="12"/>
        <v>0</v>
      </c>
      <c r="K388" s="21"/>
      <c r="L388" s="21"/>
      <c r="M388" s="21"/>
      <c r="N388" s="21"/>
      <c r="O388" s="23"/>
      <c r="Q388" s="37"/>
      <c r="R388" s="40"/>
    </row>
    <row r="389" spans="1:18" x14ac:dyDescent="0.45">
      <c r="A389" s="34"/>
      <c r="B389" s="33"/>
      <c r="C389" s="69"/>
      <c r="D389" s="69"/>
      <c r="E389" s="17"/>
      <c r="F389" s="76"/>
      <c r="G389" s="32"/>
      <c r="H389" s="76"/>
      <c r="I389" s="32"/>
      <c r="J389" s="70">
        <f t="shared" si="12"/>
        <v>0</v>
      </c>
      <c r="K389" s="21"/>
      <c r="L389" s="21"/>
      <c r="M389" s="21"/>
      <c r="N389" s="21"/>
      <c r="O389" s="23"/>
      <c r="Q389" s="37"/>
      <c r="R389" s="40"/>
    </row>
    <row r="390" spans="1:18" x14ac:dyDescent="0.45">
      <c r="A390" s="34"/>
      <c r="B390" s="33"/>
      <c r="C390" s="69"/>
      <c r="D390" s="69"/>
      <c r="E390" s="17"/>
      <c r="F390" s="76"/>
      <c r="G390" s="32"/>
      <c r="H390" s="76"/>
      <c r="I390" s="32"/>
      <c r="J390" s="70">
        <f t="shared" si="12"/>
        <v>0</v>
      </c>
      <c r="K390" s="21"/>
      <c r="L390" s="21"/>
      <c r="M390" s="21"/>
      <c r="N390" s="21"/>
      <c r="O390" s="23"/>
      <c r="Q390" s="37"/>
      <c r="R390" s="40"/>
    </row>
    <row r="391" spans="1:18" x14ac:dyDescent="0.45">
      <c r="A391" s="34"/>
      <c r="B391" s="33"/>
      <c r="C391" s="69"/>
      <c r="D391" s="69"/>
      <c r="E391" s="17"/>
      <c r="F391" s="76"/>
      <c r="G391" s="32"/>
      <c r="H391" s="76"/>
      <c r="I391" s="32"/>
      <c r="J391" s="70">
        <f t="shared" si="12"/>
        <v>0</v>
      </c>
      <c r="K391" s="21"/>
      <c r="L391" s="21"/>
      <c r="M391" s="21"/>
      <c r="N391" s="21"/>
      <c r="O391" s="23"/>
      <c r="Q391" s="37"/>
      <c r="R391" s="40"/>
    </row>
    <row r="392" spans="1:18" x14ac:dyDescent="0.45">
      <c r="A392" s="34"/>
      <c r="B392" s="33"/>
      <c r="C392" s="69"/>
      <c r="D392" s="69"/>
      <c r="E392" s="17"/>
      <c r="F392" s="76"/>
      <c r="G392" s="32"/>
      <c r="H392" s="76"/>
      <c r="I392" s="32"/>
      <c r="J392" s="70">
        <f t="shared" si="12"/>
        <v>0</v>
      </c>
      <c r="K392" s="21"/>
      <c r="L392" s="21"/>
      <c r="M392" s="21"/>
      <c r="N392" s="21"/>
      <c r="O392" s="23"/>
      <c r="Q392" s="37"/>
      <c r="R392" s="40"/>
    </row>
    <row r="393" spans="1:18" x14ac:dyDescent="0.45">
      <c r="A393" s="34"/>
      <c r="B393" s="33"/>
      <c r="C393" s="69"/>
      <c r="D393" s="69"/>
      <c r="E393" s="17"/>
      <c r="F393" s="76"/>
      <c r="G393" s="32"/>
      <c r="H393" s="76"/>
      <c r="I393" s="32"/>
      <c r="J393" s="70">
        <f t="shared" ref="J393:J456" si="13">ROUND(E393*IF(F393="",1,F393)*IF(H393="",1,H393),0)</f>
        <v>0</v>
      </c>
      <c r="K393" s="21"/>
      <c r="L393" s="21"/>
      <c r="M393" s="21"/>
      <c r="N393" s="21"/>
      <c r="O393" s="23"/>
      <c r="Q393" s="37"/>
      <c r="R393" s="40"/>
    </row>
    <row r="394" spans="1:18" x14ac:dyDescent="0.45">
      <c r="A394" s="34"/>
      <c r="B394" s="33"/>
      <c r="C394" s="69"/>
      <c r="D394" s="69"/>
      <c r="E394" s="17"/>
      <c r="F394" s="76"/>
      <c r="G394" s="32"/>
      <c r="H394" s="76"/>
      <c r="I394" s="32"/>
      <c r="J394" s="70">
        <f t="shared" si="13"/>
        <v>0</v>
      </c>
      <c r="K394" s="21"/>
      <c r="L394" s="21"/>
      <c r="M394" s="21"/>
      <c r="N394" s="21"/>
      <c r="O394" s="23"/>
      <c r="Q394" s="37"/>
      <c r="R394" s="40"/>
    </row>
    <row r="395" spans="1:18" x14ac:dyDescent="0.45">
      <c r="A395" s="34"/>
      <c r="B395" s="33"/>
      <c r="C395" s="69"/>
      <c r="D395" s="69"/>
      <c r="E395" s="17"/>
      <c r="F395" s="76"/>
      <c r="G395" s="32"/>
      <c r="H395" s="76"/>
      <c r="I395" s="32"/>
      <c r="J395" s="70">
        <f t="shared" si="13"/>
        <v>0</v>
      </c>
      <c r="K395" s="21"/>
      <c r="L395" s="21"/>
      <c r="M395" s="21"/>
      <c r="N395" s="21"/>
      <c r="O395" s="23"/>
      <c r="Q395" s="37"/>
      <c r="R395" s="40"/>
    </row>
    <row r="396" spans="1:18" x14ac:dyDescent="0.45">
      <c r="A396" s="34"/>
      <c r="B396" s="33"/>
      <c r="C396" s="69"/>
      <c r="D396" s="69"/>
      <c r="E396" s="17"/>
      <c r="F396" s="76"/>
      <c r="G396" s="32"/>
      <c r="H396" s="76"/>
      <c r="I396" s="32"/>
      <c r="J396" s="70">
        <f t="shared" si="13"/>
        <v>0</v>
      </c>
      <c r="K396" s="21"/>
      <c r="L396" s="21"/>
      <c r="M396" s="21"/>
      <c r="N396" s="21"/>
      <c r="O396" s="23"/>
      <c r="Q396" s="37"/>
      <c r="R396" s="40"/>
    </row>
    <row r="397" spans="1:18" x14ac:dyDescent="0.45">
      <c r="A397" s="34"/>
      <c r="B397" s="33"/>
      <c r="C397" s="69"/>
      <c r="D397" s="69"/>
      <c r="E397" s="17"/>
      <c r="F397" s="76"/>
      <c r="G397" s="32"/>
      <c r="H397" s="76"/>
      <c r="I397" s="32"/>
      <c r="J397" s="70">
        <f t="shared" si="13"/>
        <v>0</v>
      </c>
      <c r="K397" s="21"/>
      <c r="L397" s="21"/>
      <c r="M397" s="21"/>
      <c r="N397" s="21"/>
      <c r="O397" s="23"/>
      <c r="Q397" s="37"/>
      <c r="R397" s="40"/>
    </row>
    <row r="398" spans="1:18" x14ac:dyDescent="0.45">
      <c r="A398" s="34"/>
      <c r="B398" s="33"/>
      <c r="C398" s="69"/>
      <c r="D398" s="69"/>
      <c r="E398" s="17"/>
      <c r="F398" s="76"/>
      <c r="G398" s="32"/>
      <c r="H398" s="76"/>
      <c r="I398" s="32"/>
      <c r="J398" s="70">
        <f t="shared" si="13"/>
        <v>0</v>
      </c>
      <c r="K398" s="21"/>
      <c r="L398" s="21"/>
      <c r="M398" s="21"/>
      <c r="N398" s="21"/>
      <c r="O398" s="23"/>
      <c r="Q398" s="37"/>
      <c r="R398" s="40"/>
    </row>
    <row r="399" spans="1:18" x14ac:dyDescent="0.45">
      <c r="A399" s="34"/>
      <c r="B399" s="33"/>
      <c r="C399" s="69"/>
      <c r="D399" s="69"/>
      <c r="E399" s="17"/>
      <c r="F399" s="76"/>
      <c r="G399" s="32"/>
      <c r="H399" s="76"/>
      <c r="I399" s="32"/>
      <c r="J399" s="70">
        <f t="shared" si="13"/>
        <v>0</v>
      </c>
      <c r="K399" s="21"/>
      <c r="L399" s="21"/>
      <c r="M399" s="21"/>
      <c r="N399" s="21"/>
      <c r="O399" s="23"/>
      <c r="Q399" s="37"/>
      <c r="R399" s="40"/>
    </row>
    <row r="400" spans="1:18" x14ac:dyDescent="0.45">
      <c r="A400" s="34"/>
      <c r="B400" s="33"/>
      <c r="C400" s="69"/>
      <c r="D400" s="69"/>
      <c r="E400" s="17"/>
      <c r="F400" s="76"/>
      <c r="G400" s="32"/>
      <c r="H400" s="76"/>
      <c r="I400" s="32"/>
      <c r="J400" s="70">
        <f t="shared" si="13"/>
        <v>0</v>
      </c>
      <c r="K400" s="21"/>
      <c r="L400" s="21"/>
      <c r="M400" s="21"/>
      <c r="N400" s="21"/>
      <c r="O400" s="23"/>
      <c r="Q400" s="37"/>
      <c r="R400" s="40"/>
    </row>
    <row r="401" spans="1:18" x14ac:dyDescent="0.45">
      <c r="A401" s="34"/>
      <c r="B401" s="33"/>
      <c r="C401" s="69"/>
      <c r="D401" s="69"/>
      <c r="E401" s="17"/>
      <c r="F401" s="76"/>
      <c r="G401" s="32"/>
      <c r="H401" s="76"/>
      <c r="I401" s="32"/>
      <c r="J401" s="70">
        <f t="shared" si="13"/>
        <v>0</v>
      </c>
      <c r="K401" s="21"/>
      <c r="L401" s="21"/>
      <c r="M401" s="21"/>
      <c r="N401" s="21"/>
      <c r="O401" s="23"/>
      <c r="Q401" s="37"/>
      <c r="R401" s="40"/>
    </row>
    <row r="402" spans="1:18" x14ac:dyDescent="0.45">
      <c r="A402" s="34"/>
      <c r="B402" s="33"/>
      <c r="C402" s="69"/>
      <c r="D402" s="69"/>
      <c r="E402" s="17"/>
      <c r="F402" s="76"/>
      <c r="G402" s="32"/>
      <c r="H402" s="76"/>
      <c r="I402" s="32"/>
      <c r="J402" s="70">
        <f t="shared" si="13"/>
        <v>0</v>
      </c>
      <c r="K402" s="21"/>
      <c r="L402" s="21"/>
      <c r="M402" s="21"/>
      <c r="N402" s="21"/>
      <c r="O402" s="23"/>
      <c r="Q402" s="37"/>
      <c r="R402" s="40"/>
    </row>
    <row r="403" spans="1:18" x14ac:dyDescent="0.45">
      <c r="A403" s="34"/>
      <c r="B403" s="33"/>
      <c r="C403" s="69"/>
      <c r="D403" s="69"/>
      <c r="E403" s="17"/>
      <c r="F403" s="76"/>
      <c r="G403" s="32"/>
      <c r="H403" s="76"/>
      <c r="I403" s="32"/>
      <c r="J403" s="70">
        <f t="shared" si="13"/>
        <v>0</v>
      </c>
      <c r="K403" s="21"/>
      <c r="L403" s="21"/>
      <c r="M403" s="21"/>
      <c r="N403" s="21"/>
      <c r="O403" s="23"/>
      <c r="Q403" s="37"/>
      <c r="R403" s="40"/>
    </row>
    <row r="404" spans="1:18" x14ac:dyDescent="0.45">
      <c r="A404" s="34"/>
      <c r="B404" s="33"/>
      <c r="C404" s="69"/>
      <c r="D404" s="69"/>
      <c r="E404" s="17"/>
      <c r="F404" s="76"/>
      <c r="G404" s="32"/>
      <c r="H404" s="76"/>
      <c r="I404" s="32"/>
      <c r="J404" s="70">
        <f t="shared" si="13"/>
        <v>0</v>
      </c>
      <c r="K404" s="21"/>
      <c r="L404" s="21"/>
      <c r="M404" s="21"/>
      <c r="N404" s="21"/>
      <c r="O404" s="23"/>
      <c r="Q404" s="37"/>
      <c r="R404" s="40"/>
    </row>
    <row r="405" spans="1:18" x14ac:dyDescent="0.45">
      <c r="A405" s="34"/>
      <c r="B405" s="33"/>
      <c r="C405" s="69"/>
      <c r="D405" s="69"/>
      <c r="E405" s="17"/>
      <c r="F405" s="76"/>
      <c r="G405" s="32"/>
      <c r="H405" s="76"/>
      <c r="I405" s="32"/>
      <c r="J405" s="70">
        <f t="shared" si="13"/>
        <v>0</v>
      </c>
      <c r="K405" s="21"/>
      <c r="L405" s="21"/>
      <c r="M405" s="21"/>
      <c r="N405" s="21"/>
      <c r="O405" s="23"/>
      <c r="Q405" s="37"/>
      <c r="R405" s="40"/>
    </row>
    <row r="406" spans="1:18" x14ac:dyDescent="0.45">
      <c r="A406" s="34"/>
      <c r="B406" s="33"/>
      <c r="C406" s="69"/>
      <c r="D406" s="69"/>
      <c r="E406" s="17"/>
      <c r="F406" s="76"/>
      <c r="G406" s="32"/>
      <c r="H406" s="76"/>
      <c r="I406" s="32"/>
      <c r="J406" s="70">
        <f t="shared" si="13"/>
        <v>0</v>
      </c>
      <c r="K406" s="21"/>
      <c r="L406" s="21"/>
      <c r="M406" s="21"/>
      <c r="N406" s="21"/>
      <c r="O406" s="23"/>
      <c r="Q406" s="37"/>
      <c r="R406" s="40"/>
    </row>
    <row r="407" spans="1:18" x14ac:dyDescent="0.45">
      <c r="A407" s="34"/>
      <c r="B407" s="33"/>
      <c r="C407" s="69"/>
      <c r="D407" s="69"/>
      <c r="E407" s="17"/>
      <c r="F407" s="76"/>
      <c r="G407" s="32"/>
      <c r="H407" s="76"/>
      <c r="I407" s="32"/>
      <c r="J407" s="70">
        <f t="shared" si="13"/>
        <v>0</v>
      </c>
      <c r="K407" s="21"/>
      <c r="L407" s="21"/>
      <c r="M407" s="21"/>
      <c r="N407" s="21"/>
      <c r="O407" s="23"/>
      <c r="Q407" s="37"/>
      <c r="R407" s="40"/>
    </row>
    <row r="408" spans="1:18" x14ac:dyDescent="0.45">
      <c r="A408" s="34"/>
      <c r="B408" s="33"/>
      <c r="C408" s="69"/>
      <c r="D408" s="69"/>
      <c r="E408" s="17"/>
      <c r="F408" s="76"/>
      <c r="G408" s="32"/>
      <c r="H408" s="76"/>
      <c r="I408" s="32"/>
      <c r="J408" s="70">
        <f t="shared" si="13"/>
        <v>0</v>
      </c>
      <c r="K408" s="21"/>
      <c r="L408" s="21"/>
      <c r="M408" s="21"/>
      <c r="N408" s="21"/>
      <c r="O408" s="23"/>
      <c r="Q408" s="37"/>
      <c r="R408" s="40"/>
    </row>
    <row r="409" spans="1:18" x14ac:dyDescent="0.45">
      <c r="A409" s="34"/>
      <c r="B409" s="33"/>
      <c r="C409" s="69"/>
      <c r="D409" s="69"/>
      <c r="E409" s="17"/>
      <c r="F409" s="76"/>
      <c r="G409" s="32"/>
      <c r="H409" s="76"/>
      <c r="I409" s="32"/>
      <c r="J409" s="70">
        <f t="shared" si="13"/>
        <v>0</v>
      </c>
      <c r="K409" s="21"/>
      <c r="L409" s="21"/>
      <c r="M409" s="21"/>
      <c r="N409" s="21"/>
      <c r="O409" s="23"/>
      <c r="Q409" s="37"/>
      <c r="R409" s="40"/>
    </row>
    <row r="410" spans="1:18" x14ac:dyDescent="0.45">
      <c r="A410" s="34"/>
      <c r="B410" s="33"/>
      <c r="C410" s="69"/>
      <c r="D410" s="69"/>
      <c r="E410" s="17"/>
      <c r="F410" s="76"/>
      <c r="G410" s="32"/>
      <c r="H410" s="76"/>
      <c r="I410" s="32"/>
      <c r="J410" s="70">
        <f t="shared" si="13"/>
        <v>0</v>
      </c>
      <c r="K410" s="21"/>
      <c r="L410" s="21"/>
      <c r="M410" s="21"/>
      <c r="N410" s="21"/>
      <c r="O410" s="23"/>
      <c r="Q410" s="37"/>
      <c r="R410" s="40"/>
    </row>
    <row r="411" spans="1:18" x14ac:dyDescent="0.45">
      <c r="A411" s="34"/>
      <c r="B411" s="33"/>
      <c r="C411" s="69"/>
      <c r="D411" s="69"/>
      <c r="E411" s="17"/>
      <c r="F411" s="76"/>
      <c r="G411" s="32"/>
      <c r="H411" s="76"/>
      <c r="I411" s="32"/>
      <c r="J411" s="70">
        <f t="shared" si="13"/>
        <v>0</v>
      </c>
      <c r="K411" s="21"/>
      <c r="L411" s="21"/>
      <c r="M411" s="21"/>
      <c r="N411" s="21"/>
      <c r="O411" s="23"/>
      <c r="Q411" s="37"/>
      <c r="R411" s="40"/>
    </row>
    <row r="412" spans="1:18" x14ac:dyDescent="0.45">
      <c r="A412" s="34"/>
      <c r="B412" s="33"/>
      <c r="C412" s="69"/>
      <c r="D412" s="69"/>
      <c r="E412" s="17"/>
      <c r="F412" s="76"/>
      <c r="G412" s="32"/>
      <c r="H412" s="76"/>
      <c r="I412" s="32"/>
      <c r="J412" s="70">
        <f t="shared" si="13"/>
        <v>0</v>
      </c>
      <c r="K412" s="21"/>
      <c r="L412" s="21"/>
      <c r="M412" s="21"/>
      <c r="N412" s="21"/>
      <c r="O412" s="23"/>
      <c r="Q412" s="37"/>
      <c r="R412" s="40"/>
    </row>
    <row r="413" spans="1:18" x14ac:dyDescent="0.45">
      <c r="A413" s="34"/>
      <c r="B413" s="33"/>
      <c r="C413" s="69"/>
      <c r="D413" s="69"/>
      <c r="E413" s="17"/>
      <c r="F413" s="76"/>
      <c r="G413" s="32"/>
      <c r="H413" s="76"/>
      <c r="I413" s="32"/>
      <c r="J413" s="70">
        <f t="shared" si="13"/>
        <v>0</v>
      </c>
      <c r="K413" s="21"/>
      <c r="L413" s="21"/>
      <c r="M413" s="21"/>
      <c r="N413" s="21"/>
      <c r="O413" s="23"/>
      <c r="Q413" s="37"/>
      <c r="R413" s="40"/>
    </row>
    <row r="414" spans="1:18" x14ac:dyDescent="0.45">
      <c r="A414" s="34"/>
      <c r="B414" s="33"/>
      <c r="C414" s="69"/>
      <c r="D414" s="69"/>
      <c r="E414" s="17"/>
      <c r="F414" s="76"/>
      <c r="G414" s="32"/>
      <c r="H414" s="76"/>
      <c r="I414" s="32"/>
      <c r="J414" s="70">
        <f t="shared" si="13"/>
        <v>0</v>
      </c>
      <c r="K414" s="21"/>
      <c r="L414" s="21"/>
      <c r="M414" s="21"/>
      <c r="N414" s="21"/>
      <c r="O414" s="23"/>
      <c r="Q414" s="37"/>
      <c r="R414" s="40"/>
    </row>
    <row r="415" spans="1:18" x14ac:dyDescent="0.45">
      <c r="A415" s="34"/>
      <c r="B415" s="33"/>
      <c r="C415" s="69"/>
      <c r="D415" s="69"/>
      <c r="E415" s="17"/>
      <c r="F415" s="76"/>
      <c r="G415" s="32"/>
      <c r="H415" s="76"/>
      <c r="I415" s="32"/>
      <c r="J415" s="70">
        <f t="shared" si="13"/>
        <v>0</v>
      </c>
      <c r="K415" s="21"/>
      <c r="L415" s="21"/>
      <c r="M415" s="21"/>
      <c r="N415" s="21"/>
      <c r="O415" s="23"/>
      <c r="Q415" s="37"/>
      <c r="R415" s="40"/>
    </row>
    <row r="416" spans="1:18" x14ac:dyDescent="0.45">
      <c r="A416" s="34"/>
      <c r="B416" s="33"/>
      <c r="C416" s="69"/>
      <c r="D416" s="69"/>
      <c r="E416" s="17"/>
      <c r="F416" s="76"/>
      <c r="G416" s="32"/>
      <c r="H416" s="76"/>
      <c r="I416" s="32"/>
      <c r="J416" s="70">
        <f t="shared" si="13"/>
        <v>0</v>
      </c>
      <c r="K416" s="21"/>
      <c r="L416" s="21"/>
      <c r="M416" s="21"/>
      <c r="N416" s="21"/>
      <c r="O416" s="23"/>
      <c r="Q416" s="37"/>
      <c r="R416" s="40"/>
    </row>
    <row r="417" spans="1:18" x14ac:dyDescent="0.45">
      <c r="A417" s="34"/>
      <c r="B417" s="33"/>
      <c r="C417" s="69"/>
      <c r="D417" s="69"/>
      <c r="E417" s="17"/>
      <c r="F417" s="76"/>
      <c r="G417" s="32"/>
      <c r="H417" s="76"/>
      <c r="I417" s="32"/>
      <c r="J417" s="70">
        <f t="shared" si="13"/>
        <v>0</v>
      </c>
      <c r="K417" s="21"/>
      <c r="L417" s="21"/>
      <c r="M417" s="21"/>
      <c r="N417" s="21"/>
      <c r="O417" s="23"/>
      <c r="Q417" s="37"/>
      <c r="R417" s="40"/>
    </row>
    <row r="418" spans="1:18" x14ac:dyDescent="0.45">
      <c r="A418" s="34"/>
      <c r="B418" s="33"/>
      <c r="C418" s="69"/>
      <c r="D418" s="69"/>
      <c r="E418" s="17"/>
      <c r="F418" s="76"/>
      <c r="G418" s="32"/>
      <c r="H418" s="76"/>
      <c r="I418" s="32"/>
      <c r="J418" s="70">
        <f t="shared" si="13"/>
        <v>0</v>
      </c>
      <c r="K418" s="21"/>
      <c r="L418" s="21"/>
      <c r="M418" s="21"/>
      <c r="N418" s="21"/>
      <c r="O418" s="23"/>
      <c r="Q418" s="37"/>
      <c r="R418" s="40"/>
    </row>
    <row r="419" spans="1:18" x14ac:dyDescent="0.45">
      <c r="A419" s="34"/>
      <c r="B419" s="33"/>
      <c r="C419" s="69"/>
      <c r="D419" s="69"/>
      <c r="E419" s="17"/>
      <c r="F419" s="76"/>
      <c r="G419" s="32"/>
      <c r="H419" s="76"/>
      <c r="I419" s="32"/>
      <c r="J419" s="70">
        <f t="shared" si="13"/>
        <v>0</v>
      </c>
      <c r="K419" s="21"/>
      <c r="L419" s="21"/>
      <c r="M419" s="21"/>
      <c r="N419" s="21"/>
      <c r="O419" s="23"/>
      <c r="Q419" s="37"/>
      <c r="R419" s="40"/>
    </row>
    <row r="420" spans="1:18" x14ac:dyDescent="0.45">
      <c r="A420" s="34"/>
      <c r="B420" s="33"/>
      <c r="C420" s="69"/>
      <c r="D420" s="69"/>
      <c r="E420" s="17"/>
      <c r="F420" s="76"/>
      <c r="G420" s="32"/>
      <c r="H420" s="76"/>
      <c r="I420" s="32"/>
      <c r="J420" s="70">
        <f t="shared" si="13"/>
        <v>0</v>
      </c>
      <c r="K420" s="21"/>
      <c r="L420" s="21"/>
      <c r="M420" s="21"/>
      <c r="N420" s="21"/>
      <c r="O420" s="23"/>
      <c r="Q420" s="37"/>
      <c r="R420" s="40"/>
    </row>
    <row r="421" spans="1:18" x14ac:dyDescent="0.45">
      <c r="A421" s="34"/>
      <c r="B421" s="33"/>
      <c r="C421" s="69"/>
      <c r="D421" s="69"/>
      <c r="E421" s="17"/>
      <c r="F421" s="76"/>
      <c r="G421" s="32"/>
      <c r="H421" s="76"/>
      <c r="I421" s="32"/>
      <c r="J421" s="70">
        <f t="shared" si="13"/>
        <v>0</v>
      </c>
      <c r="K421" s="21"/>
      <c r="L421" s="21"/>
      <c r="M421" s="21"/>
      <c r="N421" s="21"/>
      <c r="O421" s="23"/>
      <c r="Q421" s="37"/>
      <c r="R421" s="40"/>
    </row>
    <row r="422" spans="1:18" x14ac:dyDescent="0.45">
      <c r="A422" s="34"/>
      <c r="B422" s="33"/>
      <c r="C422" s="69"/>
      <c r="D422" s="69"/>
      <c r="E422" s="17"/>
      <c r="F422" s="76"/>
      <c r="G422" s="32"/>
      <c r="H422" s="76"/>
      <c r="I422" s="32"/>
      <c r="J422" s="70">
        <f t="shared" si="13"/>
        <v>0</v>
      </c>
      <c r="K422" s="21"/>
      <c r="L422" s="21"/>
      <c r="M422" s="21"/>
      <c r="N422" s="21"/>
      <c r="O422" s="23"/>
      <c r="Q422" s="37"/>
      <c r="R422" s="40"/>
    </row>
    <row r="423" spans="1:18" x14ac:dyDescent="0.45">
      <c r="A423" s="34"/>
      <c r="B423" s="33"/>
      <c r="C423" s="69"/>
      <c r="D423" s="69"/>
      <c r="E423" s="17"/>
      <c r="F423" s="76"/>
      <c r="G423" s="32"/>
      <c r="H423" s="76"/>
      <c r="I423" s="32"/>
      <c r="J423" s="70">
        <f t="shared" si="13"/>
        <v>0</v>
      </c>
      <c r="K423" s="21"/>
      <c r="L423" s="21"/>
      <c r="M423" s="21"/>
      <c r="N423" s="21"/>
      <c r="O423" s="23"/>
      <c r="Q423" s="37"/>
      <c r="R423" s="40"/>
    </row>
    <row r="424" spans="1:18" x14ac:dyDescent="0.45">
      <c r="A424" s="34"/>
      <c r="B424" s="33"/>
      <c r="C424" s="69"/>
      <c r="D424" s="69"/>
      <c r="E424" s="17"/>
      <c r="F424" s="76"/>
      <c r="G424" s="32"/>
      <c r="H424" s="76"/>
      <c r="I424" s="32"/>
      <c r="J424" s="70">
        <f t="shared" si="13"/>
        <v>0</v>
      </c>
      <c r="K424" s="21"/>
      <c r="L424" s="21"/>
      <c r="M424" s="21"/>
      <c r="N424" s="21"/>
      <c r="O424" s="23"/>
      <c r="Q424" s="37"/>
      <c r="R424" s="40"/>
    </row>
    <row r="425" spans="1:18" x14ac:dyDescent="0.45">
      <c r="A425" s="34"/>
      <c r="B425" s="33"/>
      <c r="C425" s="69"/>
      <c r="D425" s="69"/>
      <c r="E425" s="17"/>
      <c r="F425" s="76"/>
      <c r="G425" s="32"/>
      <c r="H425" s="76"/>
      <c r="I425" s="32"/>
      <c r="J425" s="70">
        <f t="shared" si="13"/>
        <v>0</v>
      </c>
      <c r="K425" s="21"/>
      <c r="L425" s="21"/>
      <c r="M425" s="21"/>
      <c r="N425" s="21"/>
      <c r="O425" s="23"/>
      <c r="Q425" s="37"/>
      <c r="R425" s="40"/>
    </row>
    <row r="426" spans="1:18" x14ac:dyDescent="0.45">
      <c r="A426" s="34"/>
      <c r="B426" s="33"/>
      <c r="C426" s="69"/>
      <c r="D426" s="69"/>
      <c r="E426" s="17"/>
      <c r="F426" s="76"/>
      <c r="G426" s="32"/>
      <c r="H426" s="76"/>
      <c r="I426" s="32"/>
      <c r="J426" s="70">
        <f t="shared" si="13"/>
        <v>0</v>
      </c>
      <c r="K426" s="21"/>
      <c r="L426" s="21"/>
      <c r="M426" s="21"/>
      <c r="N426" s="21"/>
      <c r="O426" s="23"/>
      <c r="Q426" s="37"/>
      <c r="R426" s="40"/>
    </row>
    <row r="427" spans="1:18" x14ac:dyDescent="0.45">
      <c r="A427" s="34"/>
      <c r="B427" s="33"/>
      <c r="C427" s="69"/>
      <c r="D427" s="69"/>
      <c r="E427" s="17"/>
      <c r="F427" s="76"/>
      <c r="G427" s="32"/>
      <c r="H427" s="76"/>
      <c r="I427" s="32"/>
      <c r="J427" s="70">
        <f t="shared" si="13"/>
        <v>0</v>
      </c>
      <c r="K427" s="21"/>
      <c r="L427" s="21"/>
      <c r="M427" s="21"/>
      <c r="N427" s="21"/>
      <c r="O427" s="23"/>
      <c r="Q427" s="37"/>
      <c r="R427" s="40"/>
    </row>
    <row r="428" spans="1:18" x14ac:dyDescent="0.45">
      <c r="A428" s="34"/>
      <c r="B428" s="33"/>
      <c r="C428" s="69"/>
      <c r="D428" s="69"/>
      <c r="E428" s="17"/>
      <c r="F428" s="76"/>
      <c r="G428" s="32"/>
      <c r="H428" s="76"/>
      <c r="I428" s="32"/>
      <c r="J428" s="70">
        <f t="shared" si="13"/>
        <v>0</v>
      </c>
      <c r="K428" s="21"/>
      <c r="L428" s="21"/>
      <c r="M428" s="21"/>
      <c r="N428" s="21"/>
      <c r="O428" s="23"/>
      <c r="Q428" s="37"/>
      <c r="R428" s="40"/>
    </row>
    <row r="429" spans="1:18" x14ac:dyDescent="0.45">
      <c r="A429" s="34"/>
      <c r="B429" s="33"/>
      <c r="C429" s="69"/>
      <c r="D429" s="69"/>
      <c r="E429" s="17"/>
      <c r="F429" s="76"/>
      <c r="G429" s="32"/>
      <c r="H429" s="76"/>
      <c r="I429" s="32"/>
      <c r="J429" s="70">
        <f t="shared" si="13"/>
        <v>0</v>
      </c>
      <c r="K429" s="21"/>
      <c r="L429" s="21"/>
      <c r="M429" s="21"/>
      <c r="N429" s="21"/>
      <c r="O429" s="23"/>
      <c r="Q429" s="37"/>
      <c r="R429" s="40"/>
    </row>
    <row r="430" spans="1:18" x14ac:dyDescent="0.45">
      <c r="A430" s="34"/>
      <c r="B430" s="33"/>
      <c r="C430" s="69"/>
      <c r="D430" s="69"/>
      <c r="E430" s="17"/>
      <c r="F430" s="76"/>
      <c r="G430" s="32"/>
      <c r="H430" s="76"/>
      <c r="I430" s="32"/>
      <c r="J430" s="70">
        <f t="shared" si="13"/>
        <v>0</v>
      </c>
      <c r="K430" s="21"/>
      <c r="L430" s="21"/>
      <c r="M430" s="21"/>
      <c r="N430" s="21"/>
      <c r="O430" s="23"/>
      <c r="Q430" s="37"/>
      <c r="R430" s="40"/>
    </row>
    <row r="431" spans="1:18" x14ac:dyDescent="0.45">
      <c r="A431" s="34"/>
      <c r="B431" s="33"/>
      <c r="C431" s="69"/>
      <c r="D431" s="69"/>
      <c r="E431" s="17"/>
      <c r="F431" s="76"/>
      <c r="G431" s="32"/>
      <c r="H431" s="76"/>
      <c r="I431" s="32"/>
      <c r="J431" s="70">
        <f t="shared" si="13"/>
        <v>0</v>
      </c>
      <c r="K431" s="21"/>
      <c r="L431" s="21"/>
      <c r="M431" s="21"/>
      <c r="N431" s="21"/>
      <c r="O431" s="23"/>
      <c r="Q431" s="37"/>
      <c r="R431" s="40"/>
    </row>
    <row r="432" spans="1:18" x14ac:dyDescent="0.45">
      <c r="A432" s="34"/>
      <c r="B432" s="33"/>
      <c r="C432" s="69"/>
      <c r="D432" s="69"/>
      <c r="E432" s="17"/>
      <c r="F432" s="76"/>
      <c r="G432" s="32"/>
      <c r="H432" s="76"/>
      <c r="I432" s="32"/>
      <c r="J432" s="70">
        <f t="shared" si="13"/>
        <v>0</v>
      </c>
      <c r="K432" s="21"/>
      <c r="L432" s="21"/>
      <c r="M432" s="21"/>
      <c r="N432" s="21"/>
      <c r="O432" s="23"/>
      <c r="Q432" s="37"/>
      <c r="R432" s="40"/>
    </row>
    <row r="433" spans="1:18" x14ac:dyDescent="0.45">
      <c r="A433" s="34"/>
      <c r="B433" s="33"/>
      <c r="C433" s="69"/>
      <c r="D433" s="69"/>
      <c r="E433" s="17"/>
      <c r="F433" s="76"/>
      <c r="G433" s="32"/>
      <c r="H433" s="76"/>
      <c r="I433" s="32"/>
      <c r="J433" s="70">
        <f t="shared" si="13"/>
        <v>0</v>
      </c>
      <c r="K433" s="21"/>
      <c r="L433" s="21"/>
      <c r="M433" s="21"/>
      <c r="N433" s="21"/>
      <c r="O433" s="23"/>
      <c r="Q433" s="37"/>
      <c r="R433" s="40"/>
    </row>
    <row r="434" spans="1:18" x14ac:dyDescent="0.45">
      <c r="A434" s="34"/>
      <c r="B434" s="33"/>
      <c r="C434" s="69"/>
      <c r="D434" s="69"/>
      <c r="E434" s="17"/>
      <c r="F434" s="76"/>
      <c r="G434" s="32"/>
      <c r="H434" s="76"/>
      <c r="I434" s="32"/>
      <c r="J434" s="70">
        <f t="shared" si="13"/>
        <v>0</v>
      </c>
      <c r="K434" s="21"/>
      <c r="L434" s="21"/>
      <c r="M434" s="21"/>
      <c r="N434" s="21"/>
      <c r="O434" s="23"/>
      <c r="Q434" s="37"/>
      <c r="R434" s="40"/>
    </row>
    <row r="435" spans="1:18" x14ac:dyDescent="0.45">
      <c r="A435" s="34"/>
      <c r="B435" s="33"/>
      <c r="C435" s="69"/>
      <c r="D435" s="69"/>
      <c r="E435" s="17"/>
      <c r="F435" s="76"/>
      <c r="G435" s="32"/>
      <c r="H435" s="76"/>
      <c r="I435" s="32"/>
      <c r="J435" s="70">
        <f t="shared" si="13"/>
        <v>0</v>
      </c>
      <c r="K435" s="21"/>
      <c r="L435" s="21"/>
      <c r="M435" s="21"/>
      <c r="N435" s="21"/>
      <c r="O435" s="23"/>
      <c r="Q435" s="37"/>
      <c r="R435" s="40"/>
    </row>
    <row r="436" spans="1:18" x14ac:dyDescent="0.45">
      <c r="A436" s="34"/>
      <c r="B436" s="33"/>
      <c r="C436" s="69"/>
      <c r="D436" s="69"/>
      <c r="E436" s="17"/>
      <c r="F436" s="76"/>
      <c r="G436" s="32"/>
      <c r="H436" s="76"/>
      <c r="I436" s="32"/>
      <c r="J436" s="70">
        <f t="shared" si="13"/>
        <v>0</v>
      </c>
      <c r="K436" s="21"/>
      <c r="L436" s="21"/>
      <c r="M436" s="21"/>
      <c r="N436" s="21"/>
      <c r="O436" s="23"/>
      <c r="Q436" s="37"/>
      <c r="R436" s="40"/>
    </row>
    <row r="437" spans="1:18" x14ac:dyDescent="0.45">
      <c r="A437" s="34"/>
      <c r="B437" s="33"/>
      <c r="C437" s="69"/>
      <c r="D437" s="69"/>
      <c r="E437" s="17"/>
      <c r="F437" s="76"/>
      <c r="G437" s="32"/>
      <c r="H437" s="76"/>
      <c r="I437" s="32"/>
      <c r="J437" s="70">
        <f t="shared" si="13"/>
        <v>0</v>
      </c>
      <c r="K437" s="21"/>
      <c r="L437" s="21"/>
      <c r="M437" s="21"/>
      <c r="N437" s="21"/>
      <c r="O437" s="23"/>
      <c r="Q437" s="37"/>
      <c r="R437" s="40"/>
    </row>
    <row r="438" spans="1:18" x14ac:dyDescent="0.45">
      <c r="A438" s="34"/>
      <c r="B438" s="33"/>
      <c r="C438" s="69"/>
      <c r="D438" s="69"/>
      <c r="E438" s="17"/>
      <c r="F438" s="76"/>
      <c r="G438" s="32"/>
      <c r="H438" s="76"/>
      <c r="I438" s="32"/>
      <c r="J438" s="70">
        <f t="shared" si="13"/>
        <v>0</v>
      </c>
      <c r="K438" s="21"/>
      <c r="L438" s="21"/>
      <c r="M438" s="21"/>
      <c r="N438" s="21"/>
      <c r="O438" s="23"/>
      <c r="Q438" s="37"/>
      <c r="R438" s="40"/>
    </row>
    <row r="439" spans="1:18" x14ac:dyDescent="0.45">
      <c r="A439" s="34"/>
      <c r="B439" s="33"/>
      <c r="C439" s="69"/>
      <c r="D439" s="69"/>
      <c r="E439" s="17"/>
      <c r="F439" s="76"/>
      <c r="G439" s="32"/>
      <c r="H439" s="76"/>
      <c r="I439" s="32"/>
      <c r="J439" s="70">
        <f t="shared" si="13"/>
        <v>0</v>
      </c>
      <c r="K439" s="21"/>
      <c r="L439" s="21"/>
      <c r="M439" s="21"/>
      <c r="N439" s="21"/>
      <c r="O439" s="23"/>
      <c r="Q439" s="37"/>
      <c r="R439" s="40"/>
    </row>
    <row r="440" spans="1:18" x14ac:dyDescent="0.45">
      <c r="A440" s="34"/>
      <c r="B440" s="33"/>
      <c r="C440" s="69"/>
      <c r="D440" s="69"/>
      <c r="E440" s="17"/>
      <c r="F440" s="76"/>
      <c r="G440" s="32"/>
      <c r="H440" s="76"/>
      <c r="I440" s="32"/>
      <c r="J440" s="70">
        <f t="shared" si="13"/>
        <v>0</v>
      </c>
      <c r="K440" s="21"/>
      <c r="L440" s="21"/>
      <c r="M440" s="21"/>
      <c r="N440" s="21"/>
      <c r="O440" s="23"/>
      <c r="Q440" s="37"/>
      <c r="R440" s="40"/>
    </row>
    <row r="441" spans="1:18" x14ac:dyDescent="0.45">
      <c r="A441" s="34"/>
      <c r="B441" s="33"/>
      <c r="C441" s="69"/>
      <c r="D441" s="69"/>
      <c r="E441" s="17"/>
      <c r="F441" s="76"/>
      <c r="G441" s="32"/>
      <c r="H441" s="76"/>
      <c r="I441" s="32"/>
      <c r="J441" s="70">
        <f t="shared" si="13"/>
        <v>0</v>
      </c>
      <c r="K441" s="21"/>
      <c r="L441" s="21"/>
      <c r="M441" s="21"/>
      <c r="N441" s="21"/>
      <c r="O441" s="23"/>
      <c r="Q441" s="37"/>
      <c r="R441" s="40"/>
    </row>
    <row r="442" spans="1:18" x14ac:dyDescent="0.45">
      <c r="A442" s="34"/>
      <c r="B442" s="33"/>
      <c r="C442" s="69"/>
      <c r="D442" s="69"/>
      <c r="E442" s="17"/>
      <c r="F442" s="76"/>
      <c r="G442" s="32"/>
      <c r="H442" s="76"/>
      <c r="I442" s="32"/>
      <c r="J442" s="70">
        <f t="shared" si="13"/>
        <v>0</v>
      </c>
      <c r="K442" s="21"/>
      <c r="L442" s="21"/>
      <c r="M442" s="21"/>
      <c r="N442" s="21"/>
      <c r="O442" s="23"/>
      <c r="Q442" s="37"/>
      <c r="R442" s="40"/>
    </row>
    <row r="443" spans="1:18" x14ac:dyDescent="0.45">
      <c r="A443" s="34"/>
      <c r="B443" s="33"/>
      <c r="C443" s="69"/>
      <c r="D443" s="69"/>
      <c r="E443" s="17"/>
      <c r="F443" s="76"/>
      <c r="G443" s="32"/>
      <c r="H443" s="76"/>
      <c r="I443" s="32"/>
      <c r="J443" s="70">
        <f t="shared" si="13"/>
        <v>0</v>
      </c>
      <c r="K443" s="21"/>
      <c r="L443" s="21"/>
      <c r="M443" s="21"/>
      <c r="N443" s="21"/>
      <c r="O443" s="23"/>
      <c r="Q443" s="37"/>
      <c r="R443" s="40"/>
    </row>
    <row r="444" spans="1:18" x14ac:dyDescent="0.45">
      <c r="A444" s="34"/>
      <c r="B444" s="33"/>
      <c r="C444" s="69"/>
      <c r="D444" s="69"/>
      <c r="E444" s="17"/>
      <c r="F444" s="76"/>
      <c r="G444" s="32"/>
      <c r="H444" s="76"/>
      <c r="I444" s="32"/>
      <c r="J444" s="70">
        <f t="shared" si="13"/>
        <v>0</v>
      </c>
      <c r="K444" s="21"/>
      <c r="L444" s="21"/>
      <c r="M444" s="21"/>
      <c r="N444" s="21"/>
      <c r="O444" s="23"/>
      <c r="Q444" s="37"/>
      <c r="R444" s="40"/>
    </row>
    <row r="445" spans="1:18" x14ac:dyDescent="0.45">
      <c r="A445" s="34"/>
      <c r="B445" s="33"/>
      <c r="C445" s="69"/>
      <c r="D445" s="69"/>
      <c r="E445" s="17"/>
      <c r="F445" s="76"/>
      <c r="G445" s="32"/>
      <c r="H445" s="76"/>
      <c r="I445" s="32"/>
      <c r="J445" s="70">
        <f t="shared" si="13"/>
        <v>0</v>
      </c>
      <c r="K445" s="21"/>
      <c r="L445" s="21"/>
      <c r="M445" s="21"/>
      <c r="N445" s="21"/>
      <c r="O445" s="23"/>
      <c r="Q445" s="37"/>
      <c r="R445" s="40"/>
    </row>
    <row r="446" spans="1:18" x14ac:dyDescent="0.45">
      <c r="A446" s="34"/>
      <c r="B446" s="33"/>
      <c r="C446" s="69"/>
      <c r="D446" s="69"/>
      <c r="E446" s="17"/>
      <c r="F446" s="76"/>
      <c r="G446" s="32"/>
      <c r="H446" s="76"/>
      <c r="I446" s="32"/>
      <c r="J446" s="70">
        <f t="shared" si="13"/>
        <v>0</v>
      </c>
      <c r="K446" s="21"/>
      <c r="L446" s="21"/>
      <c r="M446" s="21"/>
      <c r="N446" s="21"/>
      <c r="O446" s="23"/>
      <c r="Q446" s="37"/>
      <c r="R446" s="40"/>
    </row>
    <row r="447" spans="1:18" x14ac:dyDescent="0.45">
      <c r="A447" s="34"/>
      <c r="B447" s="33"/>
      <c r="C447" s="69"/>
      <c r="D447" s="69"/>
      <c r="E447" s="17"/>
      <c r="F447" s="76"/>
      <c r="G447" s="32"/>
      <c r="H447" s="76"/>
      <c r="I447" s="32"/>
      <c r="J447" s="70">
        <f t="shared" si="13"/>
        <v>0</v>
      </c>
      <c r="K447" s="21"/>
      <c r="L447" s="21"/>
      <c r="M447" s="21"/>
      <c r="N447" s="21"/>
      <c r="O447" s="23"/>
      <c r="Q447" s="37"/>
      <c r="R447" s="40"/>
    </row>
    <row r="448" spans="1:18" x14ac:dyDescent="0.45">
      <c r="A448" s="34"/>
      <c r="B448" s="33"/>
      <c r="C448" s="69"/>
      <c r="D448" s="69"/>
      <c r="E448" s="17"/>
      <c r="F448" s="76"/>
      <c r="G448" s="32"/>
      <c r="H448" s="76"/>
      <c r="I448" s="32"/>
      <c r="J448" s="70">
        <f t="shared" si="13"/>
        <v>0</v>
      </c>
      <c r="K448" s="21"/>
      <c r="L448" s="21"/>
      <c r="M448" s="21"/>
      <c r="N448" s="21"/>
      <c r="O448" s="23"/>
      <c r="Q448" s="37"/>
      <c r="R448" s="40"/>
    </row>
    <row r="449" spans="1:18" x14ac:dyDescent="0.45">
      <c r="A449" s="34"/>
      <c r="B449" s="33"/>
      <c r="C449" s="69"/>
      <c r="D449" s="69"/>
      <c r="E449" s="17"/>
      <c r="F449" s="76"/>
      <c r="G449" s="32"/>
      <c r="H449" s="76"/>
      <c r="I449" s="32"/>
      <c r="J449" s="70">
        <f t="shared" si="13"/>
        <v>0</v>
      </c>
      <c r="K449" s="21"/>
      <c r="L449" s="21"/>
      <c r="M449" s="21"/>
      <c r="N449" s="21"/>
      <c r="O449" s="23"/>
      <c r="Q449" s="37"/>
      <c r="R449" s="40"/>
    </row>
    <row r="450" spans="1:18" x14ac:dyDescent="0.45">
      <c r="A450" s="34"/>
      <c r="B450" s="33"/>
      <c r="C450" s="69"/>
      <c r="D450" s="69"/>
      <c r="E450" s="17"/>
      <c r="F450" s="76"/>
      <c r="G450" s="32"/>
      <c r="H450" s="76"/>
      <c r="I450" s="32"/>
      <c r="J450" s="70">
        <f t="shared" si="13"/>
        <v>0</v>
      </c>
      <c r="K450" s="21"/>
      <c r="L450" s="21"/>
      <c r="M450" s="21"/>
      <c r="N450" s="21"/>
      <c r="O450" s="23"/>
      <c r="Q450" s="37"/>
      <c r="R450" s="40"/>
    </row>
    <row r="451" spans="1:18" x14ac:dyDescent="0.45">
      <c r="A451" s="34"/>
      <c r="B451" s="33"/>
      <c r="C451" s="69"/>
      <c r="D451" s="69"/>
      <c r="E451" s="17"/>
      <c r="F451" s="76"/>
      <c r="G451" s="32"/>
      <c r="H451" s="76"/>
      <c r="I451" s="32"/>
      <c r="J451" s="70">
        <f t="shared" si="13"/>
        <v>0</v>
      </c>
      <c r="K451" s="21"/>
      <c r="L451" s="21"/>
      <c r="M451" s="21"/>
      <c r="N451" s="21"/>
      <c r="O451" s="23"/>
      <c r="Q451" s="37"/>
      <c r="R451" s="40"/>
    </row>
    <row r="452" spans="1:18" x14ac:dyDescent="0.45">
      <c r="A452" s="34"/>
      <c r="B452" s="33"/>
      <c r="C452" s="69"/>
      <c r="D452" s="69"/>
      <c r="E452" s="17"/>
      <c r="F452" s="76"/>
      <c r="G452" s="32"/>
      <c r="H452" s="76"/>
      <c r="I452" s="32"/>
      <c r="J452" s="70">
        <f t="shared" si="13"/>
        <v>0</v>
      </c>
      <c r="K452" s="21"/>
      <c r="L452" s="21"/>
      <c r="M452" s="21"/>
      <c r="N452" s="21"/>
      <c r="O452" s="23"/>
      <c r="Q452" s="37"/>
      <c r="R452" s="40"/>
    </row>
    <row r="453" spans="1:18" x14ac:dyDescent="0.45">
      <c r="A453" s="34"/>
      <c r="B453" s="33"/>
      <c r="C453" s="69"/>
      <c r="D453" s="69"/>
      <c r="E453" s="17"/>
      <c r="F453" s="76"/>
      <c r="G453" s="32"/>
      <c r="H453" s="76"/>
      <c r="I453" s="32"/>
      <c r="J453" s="70">
        <f t="shared" si="13"/>
        <v>0</v>
      </c>
      <c r="K453" s="21"/>
      <c r="L453" s="21"/>
      <c r="M453" s="21"/>
      <c r="N453" s="21"/>
      <c r="O453" s="23"/>
      <c r="Q453" s="37"/>
      <c r="R453" s="40"/>
    </row>
    <row r="454" spans="1:18" x14ac:dyDescent="0.45">
      <c r="A454" s="34"/>
      <c r="B454" s="33"/>
      <c r="C454" s="69"/>
      <c r="D454" s="69"/>
      <c r="E454" s="17"/>
      <c r="F454" s="76"/>
      <c r="G454" s="32"/>
      <c r="H454" s="76"/>
      <c r="I454" s="32"/>
      <c r="J454" s="70">
        <f t="shared" si="13"/>
        <v>0</v>
      </c>
      <c r="K454" s="21"/>
      <c r="L454" s="21"/>
      <c r="M454" s="21"/>
      <c r="N454" s="21"/>
      <c r="O454" s="23"/>
      <c r="Q454" s="37"/>
      <c r="R454" s="40"/>
    </row>
    <row r="455" spans="1:18" x14ac:dyDescent="0.45">
      <c r="A455" s="34"/>
      <c r="B455" s="33"/>
      <c r="C455" s="69"/>
      <c r="D455" s="69"/>
      <c r="E455" s="17"/>
      <c r="F455" s="76"/>
      <c r="G455" s="32"/>
      <c r="H455" s="76"/>
      <c r="I455" s="32"/>
      <c r="J455" s="70">
        <f t="shared" si="13"/>
        <v>0</v>
      </c>
      <c r="K455" s="21"/>
      <c r="L455" s="21"/>
      <c r="M455" s="21"/>
      <c r="N455" s="21"/>
      <c r="O455" s="23"/>
      <c r="Q455" s="37"/>
      <c r="R455" s="40"/>
    </row>
    <row r="456" spans="1:18" x14ac:dyDescent="0.45">
      <c r="A456" s="34"/>
      <c r="B456" s="33"/>
      <c r="C456" s="69"/>
      <c r="D456" s="69"/>
      <c r="E456" s="17"/>
      <c r="F456" s="76"/>
      <c r="G456" s="32"/>
      <c r="H456" s="76"/>
      <c r="I456" s="32"/>
      <c r="J456" s="70">
        <f t="shared" si="13"/>
        <v>0</v>
      </c>
      <c r="K456" s="21"/>
      <c r="L456" s="21"/>
      <c r="M456" s="21"/>
      <c r="N456" s="21"/>
      <c r="O456" s="23"/>
      <c r="Q456" s="37"/>
      <c r="R456" s="40"/>
    </row>
    <row r="457" spans="1:18" x14ac:dyDescent="0.45">
      <c r="A457" s="34"/>
      <c r="B457" s="33"/>
      <c r="C457" s="69"/>
      <c r="D457" s="69"/>
      <c r="E457" s="17"/>
      <c r="F457" s="76"/>
      <c r="G457" s="32"/>
      <c r="H457" s="76"/>
      <c r="I457" s="32"/>
      <c r="J457" s="70">
        <f t="shared" ref="J457:J506" si="14">ROUND(E457*IF(F457="",1,F457)*IF(H457="",1,H457),0)</f>
        <v>0</v>
      </c>
      <c r="K457" s="21"/>
      <c r="L457" s="21"/>
      <c r="M457" s="21"/>
      <c r="N457" s="21"/>
      <c r="O457" s="23"/>
      <c r="Q457" s="37"/>
      <c r="R457" s="40"/>
    </row>
    <row r="458" spans="1:18" x14ac:dyDescent="0.45">
      <c r="A458" s="34"/>
      <c r="B458" s="33"/>
      <c r="C458" s="69"/>
      <c r="D458" s="69"/>
      <c r="E458" s="17"/>
      <c r="F458" s="76"/>
      <c r="G458" s="32"/>
      <c r="H458" s="76"/>
      <c r="I458" s="32"/>
      <c r="J458" s="70">
        <f t="shared" si="14"/>
        <v>0</v>
      </c>
      <c r="K458" s="21"/>
      <c r="L458" s="21"/>
      <c r="M458" s="21"/>
      <c r="N458" s="21"/>
      <c r="O458" s="23"/>
      <c r="Q458" s="37"/>
      <c r="R458" s="40"/>
    </row>
    <row r="459" spans="1:18" x14ac:dyDescent="0.45">
      <c r="A459" s="34"/>
      <c r="B459" s="33"/>
      <c r="C459" s="69"/>
      <c r="D459" s="69"/>
      <c r="E459" s="17"/>
      <c r="F459" s="76"/>
      <c r="G459" s="32"/>
      <c r="H459" s="76"/>
      <c r="I459" s="32"/>
      <c r="J459" s="70">
        <f t="shared" si="14"/>
        <v>0</v>
      </c>
      <c r="K459" s="21"/>
      <c r="L459" s="21"/>
      <c r="M459" s="21"/>
      <c r="N459" s="21"/>
      <c r="O459" s="23"/>
      <c r="Q459" s="37"/>
      <c r="R459" s="40"/>
    </row>
    <row r="460" spans="1:18" x14ac:dyDescent="0.45">
      <c r="A460" s="34"/>
      <c r="B460" s="33"/>
      <c r="C460" s="69"/>
      <c r="D460" s="69"/>
      <c r="E460" s="17"/>
      <c r="F460" s="76"/>
      <c r="G460" s="32"/>
      <c r="H460" s="76"/>
      <c r="I460" s="32"/>
      <c r="J460" s="70">
        <f t="shared" si="14"/>
        <v>0</v>
      </c>
      <c r="K460" s="21"/>
      <c r="L460" s="21"/>
      <c r="M460" s="21"/>
      <c r="N460" s="21"/>
      <c r="O460" s="23"/>
      <c r="Q460" s="37"/>
      <c r="R460" s="40"/>
    </row>
    <row r="461" spans="1:18" x14ac:dyDescent="0.45">
      <c r="A461" s="34"/>
      <c r="B461" s="33"/>
      <c r="C461" s="69"/>
      <c r="D461" s="69"/>
      <c r="E461" s="17"/>
      <c r="F461" s="76"/>
      <c r="G461" s="32"/>
      <c r="H461" s="76"/>
      <c r="I461" s="32"/>
      <c r="J461" s="70">
        <f t="shared" si="14"/>
        <v>0</v>
      </c>
      <c r="K461" s="21"/>
      <c r="L461" s="21"/>
      <c r="M461" s="21"/>
      <c r="N461" s="21"/>
      <c r="O461" s="23"/>
      <c r="Q461" s="37"/>
      <c r="R461" s="40"/>
    </row>
    <row r="462" spans="1:18" x14ac:dyDescent="0.45">
      <c r="A462" s="34"/>
      <c r="B462" s="33"/>
      <c r="C462" s="69"/>
      <c r="D462" s="69"/>
      <c r="E462" s="17"/>
      <c r="F462" s="76"/>
      <c r="G462" s="32"/>
      <c r="H462" s="76"/>
      <c r="I462" s="32"/>
      <c r="J462" s="70">
        <f t="shared" si="14"/>
        <v>0</v>
      </c>
      <c r="K462" s="21"/>
      <c r="L462" s="21"/>
      <c r="M462" s="21"/>
      <c r="N462" s="21"/>
      <c r="O462" s="23"/>
      <c r="Q462" s="37"/>
      <c r="R462" s="40"/>
    </row>
    <row r="463" spans="1:18" x14ac:dyDescent="0.45">
      <c r="A463" s="34"/>
      <c r="B463" s="33"/>
      <c r="C463" s="69"/>
      <c r="D463" s="69"/>
      <c r="E463" s="17"/>
      <c r="F463" s="76"/>
      <c r="G463" s="32"/>
      <c r="H463" s="76"/>
      <c r="I463" s="32"/>
      <c r="J463" s="70">
        <f t="shared" si="14"/>
        <v>0</v>
      </c>
      <c r="K463" s="21"/>
      <c r="L463" s="21"/>
      <c r="M463" s="21"/>
      <c r="N463" s="21"/>
      <c r="O463" s="23"/>
      <c r="Q463" s="37"/>
      <c r="R463" s="40"/>
    </row>
    <row r="464" spans="1:18" x14ac:dyDescent="0.45">
      <c r="A464" s="34"/>
      <c r="B464" s="33"/>
      <c r="C464" s="69"/>
      <c r="D464" s="69"/>
      <c r="E464" s="17"/>
      <c r="F464" s="76"/>
      <c r="G464" s="32"/>
      <c r="H464" s="76"/>
      <c r="I464" s="32"/>
      <c r="J464" s="70">
        <f t="shared" si="14"/>
        <v>0</v>
      </c>
      <c r="K464" s="21"/>
      <c r="L464" s="21"/>
      <c r="M464" s="21"/>
      <c r="N464" s="21"/>
      <c r="O464" s="23"/>
      <c r="Q464" s="37"/>
      <c r="R464" s="40"/>
    </row>
    <row r="465" spans="1:18" x14ac:dyDescent="0.45">
      <c r="A465" s="34"/>
      <c r="B465" s="33"/>
      <c r="C465" s="69"/>
      <c r="D465" s="69"/>
      <c r="E465" s="17"/>
      <c r="F465" s="76"/>
      <c r="G465" s="32"/>
      <c r="H465" s="76"/>
      <c r="I465" s="32"/>
      <c r="J465" s="70">
        <f t="shared" si="14"/>
        <v>0</v>
      </c>
      <c r="K465" s="21"/>
      <c r="L465" s="21"/>
      <c r="M465" s="21"/>
      <c r="N465" s="21"/>
      <c r="O465" s="23"/>
      <c r="Q465" s="37"/>
      <c r="R465" s="40"/>
    </row>
    <row r="466" spans="1:18" x14ac:dyDescent="0.45">
      <c r="A466" s="34"/>
      <c r="B466" s="33"/>
      <c r="C466" s="69"/>
      <c r="D466" s="69"/>
      <c r="E466" s="17"/>
      <c r="F466" s="76"/>
      <c r="G466" s="32"/>
      <c r="H466" s="76"/>
      <c r="I466" s="32"/>
      <c r="J466" s="70">
        <f t="shared" si="14"/>
        <v>0</v>
      </c>
      <c r="K466" s="21"/>
      <c r="L466" s="21"/>
      <c r="M466" s="21"/>
      <c r="N466" s="21"/>
      <c r="O466" s="23"/>
      <c r="Q466" s="37"/>
      <c r="R466" s="40"/>
    </row>
    <row r="467" spans="1:18" x14ac:dyDescent="0.45">
      <c r="A467" s="34"/>
      <c r="B467" s="33"/>
      <c r="C467" s="69"/>
      <c r="D467" s="69"/>
      <c r="E467" s="17"/>
      <c r="F467" s="76"/>
      <c r="G467" s="32"/>
      <c r="H467" s="76"/>
      <c r="I467" s="32"/>
      <c r="J467" s="70">
        <f t="shared" si="14"/>
        <v>0</v>
      </c>
      <c r="K467" s="21"/>
      <c r="L467" s="21"/>
      <c r="M467" s="21"/>
      <c r="N467" s="21"/>
      <c r="O467" s="23"/>
      <c r="Q467" s="37"/>
      <c r="R467" s="40"/>
    </row>
    <row r="468" spans="1:18" x14ac:dyDescent="0.45">
      <c r="A468" s="34"/>
      <c r="B468" s="33"/>
      <c r="C468" s="69"/>
      <c r="D468" s="69"/>
      <c r="E468" s="17"/>
      <c r="F468" s="76"/>
      <c r="G468" s="32"/>
      <c r="H468" s="76"/>
      <c r="I468" s="32"/>
      <c r="J468" s="70">
        <f t="shared" si="14"/>
        <v>0</v>
      </c>
      <c r="K468" s="21"/>
      <c r="L468" s="21"/>
      <c r="M468" s="21"/>
      <c r="N468" s="21"/>
      <c r="O468" s="23"/>
      <c r="Q468" s="37"/>
      <c r="R468" s="40"/>
    </row>
    <row r="469" spans="1:18" x14ac:dyDescent="0.45">
      <c r="A469" s="34"/>
      <c r="B469" s="33"/>
      <c r="C469" s="69"/>
      <c r="D469" s="69"/>
      <c r="E469" s="17"/>
      <c r="F469" s="76"/>
      <c r="G469" s="32"/>
      <c r="H469" s="76"/>
      <c r="I469" s="32"/>
      <c r="J469" s="70">
        <f t="shared" si="14"/>
        <v>0</v>
      </c>
      <c r="K469" s="21"/>
      <c r="L469" s="21"/>
      <c r="M469" s="21"/>
      <c r="N469" s="21"/>
      <c r="O469" s="23"/>
      <c r="Q469" s="37"/>
      <c r="R469" s="40"/>
    </row>
    <row r="470" spans="1:18" x14ac:dyDescent="0.45">
      <c r="A470" s="34"/>
      <c r="B470" s="33"/>
      <c r="C470" s="69"/>
      <c r="D470" s="69"/>
      <c r="E470" s="17"/>
      <c r="F470" s="76"/>
      <c r="G470" s="32"/>
      <c r="H470" s="76"/>
      <c r="I470" s="32"/>
      <c r="J470" s="70">
        <f t="shared" si="14"/>
        <v>0</v>
      </c>
      <c r="K470" s="21"/>
      <c r="L470" s="21"/>
      <c r="M470" s="21"/>
      <c r="N470" s="21"/>
      <c r="O470" s="23"/>
      <c r="Q470" s="37"/>
      <c r="R470" s="40"/>
    </row>
    <row r="471" spans="1:18" x14ac:dyDescent="0.45">
      <c r="A471" s="34"/>
      <c r="B471" s="33"/>
      <c r="C471" s="69"/>
      <c r="D471" s="69"/>
      <c r="E471" s="17"/>
      <c r="F471" s="76"/>
      <c r="G471" s="32"/>
      <c r="H471" s="76"/>
      <c r="I471" s="32"/>
      <c r="J471" s="70">
        <f t="shared" si="14"/>
        <v>0</v>
      </c>
      <c r="K471" s="21"/>
      <c r="L471" s="21"/>
      <c r="M471" s="21"/>
      <c r="N471" s="21"/>
      <c r="O471" s="23"/>
      <c r="Q471" s="37"/>
      <c r="R471" s="40"/>
    </row>
    <row r="472" spans="1:18" x14ac:dyDescent="0.45">
      <c r="A472" s="34"/>
      <c r="B472" s="33"/>
      <c r="C472" s="69"/>
      <c r="D472" s="69"/>
      <c r="E472" s="17"/>
      <c r="F472" s="76"/>
      <c r="G472" s="32"/>
      <c r="H472" s="76"/>
      <c r="I472" s="32"/>
      <c r="J472" s="70">
        <f t="shared" si="14"/>
        <v>0</v>
      </c>
      <c r="K472" s="21"/>
      <c r="L472" s="21"/>
      <c r="M472" s="21"/>
      <c r="N472" s="21"/>
      <c r="O472" s="23"/>
      <c r="Q472" s="37"/>
      <c r="R472" s="40"/>
    </row>
    <row r="473" spans="1:18" x14ac:dyDescent="0.45">
      <c r="A473" s="34"/>
      <c r="B473" s="33"/>
      <c r="C473" s="69"/>
      <c r="D473" s="69"/>
      <c r="E473" s="17"/>
      <c r="F473" s="76"/>
      <c r="G473" s="32"/>
      <c r="H473" s="76"/>
      <c r="I473" s="32"/>
      <c r="J473" s="70">
        <f t="shared" si="14"/>
        <v>0</v>
      </c>
      <c r="K473" s="21"/>
      <c r="L473" s="21"/>
      <c r="M473" s="21"/>
      <c r="N473" s="21"/>
      <c r="O473" s="23"/>
      <c r="Q473" s="37"/>
      <c r="R473" s="40"/>
    </row>
    <row r="474" spans="1:18" x14ac:dyDescent="0.45">
      <c r="A474" s="34"/>
      <c r="B474" s="33"/>
      <c r="C474" s="69"/>
      <c r="D474" s="69"/>
      <c r="E474" s="17"/>
      <c r="F474" s="76"/>
      <c r="G474" s="32"/>
      <c r="H474" s="76"/>
      <c r="I474" s="32"/>
      <c r="J474" s="70">
        <f t="shared" si="14"/>
        <v>0</v>
      </c>
      <c r="K474" s="21"/>
      <c r="L474" s="21"/>
      <c r="M474" s="21"/>
      <c r="N474" s="21"/>
      <c r="O474" s="23"/>
      <c r="Q474" s="37"/>
      <c r="R474" s="40"/>
    </row>
    <row r="475" spans="1:18" x14ac:dyDescent="0.45">
      <c r="A475" s="34"/>
      <c r="B475" s="33"/>
      <c r="C475" s="69"/>
      <c r="D475" s="69"/>
      <c r="E475" s="17"/>
      <c r="F475" s="76"/>
      <c r="G475" s="32"/>
      <c r="H475" s="76"/>
      <c r="I475" s="32"/>
      <c r="J475" s="70">
        <f t="shared" si="14"/>
        <v>0</v>
      </c>
      <c r="K475" s="21"/>
      <c r="L475" s="21"/>
      <c r="M475" s="21"/>
      <c r="N475" s="21"/>
      <c r="O475" s="23"/>
      <c r="Q475" s="37"/>
      <c r="R475" s="40"/>
    </row>
    <row r="476" spans="1:18" x14ac:dyDescent="0.45">
      <c r="A476" s="34"/>
      <c r="B476" s="33"/>
      <c r="C476" s="69"/>
      <c r="D476" s="69"/>
      <c r="E476" s="17"/>
      <c r="F476" s="76"/>
      <c r="G476" s="32"/>
      <c r="H476" s="76"/>
      <c r="I476" s="32"/>
      <c r="J476" s="70">
        <f t="shared" si="14"/>
        <v>0</v>
      </c>
      <c r="K476" s="21"/>
      <c r="L476" s="21"/>
      <c r="M476" s="21"/>
      <c r="N476" s="21"/>
      <c r="O476" s="23"/>
      <c r="Q476" s="37"/>
      <c r="R476" s="40"/>
    </row>
    <row r="477" spans="1:18" x14ac:dyDescent="0.45">
      <c r="A477" s="34"/>
      <c r="B477" s="33"/>
      <c r="C477" s="69"/>
      <c r="D477" s="69"/>
      <c r="E477" s="17"/>
      <c r="F477" s="76"/>
      <c r="G477" s="32"/>
      <c r="H477" s="76"/>
      <c r="I477" s="32"/>
      <c r="J477" s="70">
        <f t="shared" si="14"/>
        <v>0</v>
      </c>
      <c r="K477" s="21"/>
      <c r="L477" s="21"/>
      <c r="M477" s="21"/>
      <c r="N477" s="21"/>
      <c r="O477" s="23"/>
      <c r="Q477" s="37"/>
      <c r="R477" s="40"/>
    </row>
    <row r="478" spans="1:18" x14ac:dyDescent="0.45">
      <c r="A478" s="34"/>
      <c r="B478" s="33"/>
      <c r="C478" s="69"/>
      <c r="D478" s="69"/>
      <c r="E478" s="17"/>
      <c r="F478" s="76"/>
      <c r="G478" s="32"/>
      <c r="H478" s="76"/>
      <c r="I478" s="32"/>
      <c r="J478" s="70">
        <f t="shared" si="14"/>
        <v>0</v>
      </c>
      <c r="K478" s="21"/>
      <c r="L478" s="21"/>
      <c r="M478" s="21"/>
      <c r="N478" s="21"/>
      <c r="O478" s="23"/>
      <c r="Q478" s="37"/>
      <c r="R478" s="40"/>
    </row>
    <row r="479" spans="1:18" x14ac:dyDescent="0.45">
      <c r="A479" s="34"/>
      <c r="B479" s="33"/>
      <c r="C479" s="69"/>
      <c r="D479" s="69"/>
      <c r="E479" s="17"/>
      <c r="F479" s="76"/>
      <c r="G479" s="32"/>
      <c r="H479" s="76"/>
      <c r="I479" s="32"/>
      <c r="J479" s="70">
        <f t="shared" si="14"/>
        <v>0</v>
      </c>
      <c r="K479" s="21"/>
      <c r="L479" s="21"/>
      <c r="M479" s="21"/>
      <c r="N479" s="21"/>
      <c r="O479" s="23"/>
      <c r="Q479" s="37"/>
      <c r="R479" s="40"/>
    </row>
    <row r="480" spans="1:18" x14ac:dyDescent="0.45">
      <c r="A480" s="34"/>
      <c r="B480" s="33"/>
      <c r="C480" s="69"/>
      <c r="D480" s="69"/>
      <c r="E480" s="17"/>
      <c r="F480" s="76"/>
      <c r="G480" s="32"/>
      <c r="H480" s="76"/>
      <c r="I480" s="32"/>
      <c r="J480" s="70">
        <f t="shared" si="14"/>
        <v>0</v>
      </c>
      <c r="K480" s="21"/>
      <c r="L480" s="21"/>
      <c r="M480" s="21"/>
      <c r="N480" s="21"/>
      <c r="O480" s="23"/>
      <c r="Q480" s="37"/>
      <c r="R480" s="40"/>
    </row>
    <row r="481" spans="1:18" x14ac:dyDescent="0.45">
      <c r="A481" s="34"/>
      <c r="B481" s="33"/>
      <c r="C481" s="69"/>
      <c r="D481" s="69"/>
      <c r="E481" s="17"/>
      <c r="F481" s="76"/>
      <c r="G481" s="32"/>
      <c r="H481" s="76"/>
      <c r="I481" s="32"/>
      <c r="J481" s="70">
        <f t="shared" si="14"/>
        <v>0</v>
      </c>
      <c r="K481" s="21"/>
      <c r="L481" s="21"/>
      <c r="M481" s="21"/>
      <c r="N481" s="21"/>
      <c r="O481" s="23"/>
      <c r="Q481" s="37"/>
      <c r="R481" s="40"/>
    </row>
    <row r="482" spans="1:18" x14ac:dyDescent="0.45">
      <c r="A482" s="34"/>
      <c r="B482" s="33"/>
      <c r="C482" s="69"/>
      <c r="D482" s="69"/>
      <c r="E482" s="17"/>
      <c r="F482" s="76"/>
      <c r="G482" s="32"/>
      <c r="H482" s="76"/>
      <c r="I482" s="32"/>
      <c r="J482" s="70">
        <f t="shared" si="14"/>
        <v>0</v>
      </c>
      <c r="K482" s="21"/>
      <c r="L482" s="21"/>
      <c r="M482" s="21"/>
      <c r="N482" s="21"/>
      <c r="O482" s="23"/>
      <c r="Q482" s="37"/>
      <c r="R482" s="40"/>
    </row>
    <row r="483" spans="1:18" x14ac:dyDescent="0.45">
      <c r="A483" s="34"/>
      <c r="B483" s="33"/>
      <c r="C483" s="69"/>
      <c r="D483" s="69"/>
      <c r="E483" s="17"/>
      <c r="F483" s="76"/>
      <c r="G483" s="32"/>
      <c r="H483" s="76"/>
      <c r="I483" s="32"/>
      <c r="J483" s="70">
        <f t="shared" si="14"/>
        <v>0</v>
      </c>
      <c r="K483" s="21"/>
      <c r="L483" s="21"/>
      <c r="M483" s="21"/>
      <c r="N483" s="21"/>
      <c r="O483" s="23"/>
      <c r="Q483" s="37"/>
      <c r="R483" s="40"/>
    </row>
    <row r="484" spans="1:18" x14ac:dyDescent="0.45">
      <c r="A484" s="34"/>
      <c r="B484" s="33"/>
      <c r="C484" s="69"/>
      <c r="D484" s="69"/>
      <c r="E484" s="17"/>
      <c r="F484" s="76"/>
      <c r="G484" s="32"/>
      <c r="H484" s="76"/>
      <c r="I484" s="32"/>
      <c r="J484" s="70">
        <f t="shared" si="14"/>
        <v>0</v>
      </c>
      <c r="K484" s="21"/>
      <c r="L484" s="21"/>
      <c r="M484" s="21"/>
      <c r="N484" s="21"/>
      <c r="O484" s="23"/>
      <c r="Q484" s="37"/>
      <c r="R484" s="40"/>
    </row>
    <row r="485" spans="1:18" x14ac:dyDescent="0.45">
      <c r="A485" s="34"/>
      <c r="B485" s="33"/>
      <c r="C485" s="69"/>
      <c r="D485" s="69"/>
      <c r="E485" s="17"/>
      <c r="F485" s="76"/>
      <c r="G485" s="32"/>
      <c r="H485" s="76"/>
      <c r="I485" s="32"/>
      <c r="J485" s="70">
        <f t="shared" si="14"/>
        <v>0</v>
      </c>
      <c r="K485" s="21"/>
      <c r="L485" s="21"/>
      <c r="M485" s="21"/>
      <c r="N485" s="21"/>
      <c r="O485" s="23"/>
      <c r="Q485" s="37"/>
      <c r="R485" s="40"/>
    </row>
    <row r="486" spans="1:18" x14ac:dyDescent="0.45">
      <c r="A486" s="34"/>
      <c r="B486" s="33"/>
      <c r="C486" s="69"/>
      <c r="D486" s="69"/>
      <c r="E486" s="17"/>
      <c r="F486" s="76"/>
      <c r="G486" s="32"/>
      <c r="H486" s="76"/>
      <c r="I486" s="32"/>
      <c r="J486" s="70">
        <f t="shared" si="14"/>
        <v>0</v>
      </c>
      <c r="K486" s="21"/>
      <c r="L486" s="21"/>
      <c r="M486" s="21"/>
      <c r="N486" s="21"/>
      <c r="O486" s="23"/>
      <c r="Q486" s="37"/>
      <c r="R486" s="40"/>
    </row>
    <row r="487" spans="1:18" x14ac:dyDescent="0.45">
      <c r="A487" s="34"/>
      <c r="B487" s="33"/>
      <c r="C487" s="69"/>
      <c r="D487" s="69"/>
      <c r="E487" s="17"/>
      <c r="F487" s="76"/>
      <c r="G487" s="32"/>
      <c r="H487" s="76"/>
      <c r="I487" s="32"/>
      <c r="J487" s="70">
        <f t="shared" si="14"/>
        <v>0</v>
      </c>
      <c r="K487" s="21"/>
      <c r="L487" s="21"/>
      <c r="M487" s="21"/>
      <c r="N487" s="21"/>
      <c r="O487" s="23"/>
      <c r="Q487" s="37"/>
      <c r="R487" s="40"/>
    </row>
    <row r="488" spans="1:18" x14ac:dyDescent="0.45">
      <c r="A488" s="34"/>
      <c r="B488" s="33"/>
      <c r="C488" s="69"/>
      <c r="D488" s="69"/>
      <c r="E488" s="17"/>
      <c r="F488" s="76"/>
      <c r="G488" s="32"/>
      <c r="H488" s="76"/>
      <c r="I488" s="32"/>
      <c r="J488" s="70">
        <f t="shared" si="14"/>
        <v>0</v>
      </c>
      <c r="K488" s="21"/>
      <c r="L488" s="21"/>
      <c r="M488" s="21"/>
      <c r="N488" s="21"/>
      <c r="O488" s="23"/>
      <c r="Q488" s="37"/>
      <c r="R488" s="40"/>
    </row>
    <row r="489" spans="1:18" x14ac:dyDescent="0.45">
      <c r="A489" s="34"/>
      <c r="B489" s="33"/>
      <c r="C489" s="69"/>
      <c r="D489" s="69"/>
      <c r="E489" s="17"/>
      <c r="F489" s="76"/>
      <c r="G489" s="32"/>
      <c r="H489" s="76"/>
      <c r="I489" s="32"/>
      <c r="J489" s="70">
        <f t="shared" si="14"/>
        <v>0</v>
      </c>
      <c r="K489" s="21"/>
      <c r="L489" s="21"/>
      <c r="M489" s="21"/>
      <c r="N489" s="21"/>
      <c r="O489" s="23"/>
      <c r="Q489" s="37"/>
      <c r="R489" s="40"/>
    </row>
    <row r="490" spans="1:18" x14ac:dyDescent="0.45">
      <c r="A490" s="34"/>
      <c r="B490" s="33"/>
      <c r="C490" s="69"/>
      <c r="D490" s="69"/>
      <c r="E490" s="17"/>
      <c r="F490" s="76"/>
      <c r="G490" s="32"/>
      <c r="H490" s="76"/>
      <c r="I490" s="32"/>
      <c r="J490" s="70">
        <f t="shared" si="14"/>
        <v>0</v>
      </c>
      <c r="K490" s="21"/>
      <c r="L490" s="21"/>
      <c r="M490" s="21"/>
      <c r="N490" s="21"/>
      <c r="O490" s="23"/>
      <c r="Q490" s="37"/>
      <c r="R490" s="40"/>
    </row>
    <row r="491" spans="1:18" x14ac:dyDescent="0.45">
      <c r="A491" s="34"/>
      <c r="B491" s="33"/>
      <c r="C491" s="69"/>
      <c r="D491" s="69"/>
      <c r="E491" s="17"/>
      <c r="F491" s="76"/>
      <c r="G491" s="32"/>
      <c r="H491" s="76"/>
      <c r="I491" s="32"/>
      <c r="J491" s="70">
        <f t="shared" si="14"/>
        <v>0</v>
      </c>
      <c r="K491" s="21"/>
      <c r="L491" s="21"/>
      <c r="M491" s="21"/>
      <c r="N491" s="21"/>
      <c r="O491" s="23"/>
      <c r="Q491" s="37"/>
      <c r="R491" s="40"/>
    </row>
    <row r="492" spans="1:18" x14ac:dyDescent="0.45">
      <c r="A492" s="34"/>
      <c r="B492" s="33"/>
      <c r="C492" s="69"/>
      <c r="D492" s="69"/>
      <c r="E492" s="17"/>
      <c r="F492" s="76"/>
      <c r="G492" s="32"/>
      <c r="H492" s="76"/>
      <c r="I492" s="32"/>
      <c r="J492" s="70">
        <f t="shared" si="14"/>
        <v>0</v>
      </c>
      <c r="K492" s="21"/>
      <c r="L492" s="21"/>
      <c r="M492" s="21"/>
      <c r="N492" s="21"/>
      <c r="O492" s="23"/>
      <c r="Q492" s="37"/>
      <c r="R492" s="40"/>
    </row>
    <row r="493" spans="1:18" x14ac:dyDescent="0.45">
      <c r="A493" s="34"/>
      <c r="B493" s="33"/>
      <c r="C493" s="69"/>
      <c r="D493" s="69"/>
      <c r="E493" s="17"/>
      <c r="F493" s="76"/>
      <c r="G493" s="32"/>
      <c r="H493" s="76"/>
      <c r="I493" s="32"/>
      <c r="J493" s="70">
        <f t="shared" si="14"/>
        <v>0</v>
      </c>
      <c r="K493" s="21"/>
      <c r="L493" s="21"/>
      <c r="M493" s="21"/>
      <c r="N493" s="21"/>
      <c r="O493" s="23"/>
      <c r="Q493" s="37"/>
      <c r="R493" s="40"/>
    </row>
    <row r="494" spans="1:18" x14ac:dyDescent="0.45">
      <c r="A494" s="34"/>
      <c r="B494" s="33"/>
      <c r="C494" s="69"/>
      <c r="D494" s="69"/>
      <c r="E494" s="17"/>
      <c r="F494" s="76"/>
      <c r="G494" s="32"/>
      <c r="H494" s="76"/>
      <c r="I494" s="32"/>
      <c r="J494" s="70">
        <f t="shared" si="14"/>
        <v>0</v>
      </c>
      <c r="K494" s="21"/>
      <c r="L494" s="21"/>
      <c r="M494" s="21"/>
      <c r="N494" s="21"/>
      <c r="O494" s="23"/>
      <c r="Q494" s="37"/>
      <c r="R494" s="40"/>
    </row>
    <row r="495" spans="1:18" x14ac:dyDescent="0.45">
      <c r="A495" s="34"/>
      <c r="B495" s="33"/>
      <c r="C495" s="69"/>
      <c r="D495" s="69"/>
      <c r="E495" s="17"/>
      <c r="F495" s="76"/>
      <c r="G495" s="32"/>
      <c r="H495" s="76"/>
      <c r="I495" s="32"/>
      <c r="J495" s="70">
        <f t="shared" si="14"/>
        <v>0</v>
      </c>
      <c r="K495" s="21"/>
      <c r="L495" s="21"/>
      <c r="M495" s="21"/>
      <c r="N495" s="21"/>
      <c r="O495" s="23"/>
      <c r="Q495" s="37"/>
      <c r="R495" s="40"/>
    </row>
    <row r="496" spans="1:18" x14ac:dyDescent="0.45">
      <c r="A496" s="34"/>
      <c r="B496" s="33"/>
      <c r="C496" s="69"/>
      <c r="D496" s="69"/>
      <c r="E496" s="17"/>
      <c r="F496" s="76"/>
      <c r="G496" s="32"/>
      <c r="H496" s="76"/>
      <c r="I496" s="32"/>
      <c r="J496" s="70">
        <f t="shared" si="14"/>
        <v>0</v>
      </c>
      <c r="K496" s="21"/>
      <c r="L496" s="21"/>
      <c r="M496" s="21"/>
      <c r="N496" s="21"/>
      <c r="O496" s="23"/>
      <c r="Q496" s="37"/>
      <c r="R496" s="40"/>
    </row>
    <row r="497" spans="1:18" x14ac:dyDescent="0.45">
      <c r="A497" s="34"/>
      <c r="B497" s="33"/>
      <c r="C497" s="69"/>
      <c r="D497" s="69"/>
      <c r="E497" s="17"/>
      <c r="F497" s="76"/>
      <c r="G497" s="32"/>
      <c r="H497" s="76"/>
      <c r="I497" s="32"/>
      <c r="J497" s="70">
        <f t="shared" si="14"/>
        <v>0</v>
      </c>
      <c r="K497" s="21"/>
      <c r="L497" s="21"/>
      <c r="M497" s="21"/>
      <c r="N497" s="21"/>
      <c r="O497" s="23"/>
      <c r="Q497" s="37"/>
      <c r="R497" s="40"/>
    </row>
    <row r="498" spans="1:18" x14ac:dyDescent="0.45">
      <c r="A498" s="34"/>
      <c r="B498" s="33"/>
      <c r="C498" s="69"/>
      <c r="D498" s="69"/>
      <c r="E498" s="17"/>
      <c r="F498" s="76"/>
      <c r="G498" s="32"/>
      <c r="H498" s="76"/>
      <c r="I498" s="32"/>
      <c r="J498" s="70">
        <f t="shared" si="14"/>
        <v>0</v>
      </c>
      <c r="K498" s="21"/>
      <c r="L498" s="21"/>
      <c r="M498" s="21"/>
      <c r="N498" s="21"/>
      <c r="O498" s="23"/>
      <c r="Q498" s="37"/>
      <c r="R498" s="40"/>
    </row>
    <row r="499" spans="1:18" x14ac:dyDescent="0.45">
      <c r="A499" s="34"/>
      <c r="B499" s="33"/>
      <c r="C499" s="69"/>
      <c r="D499" s="69"/>
      <c r="E499" s="17"/>
      <c r="F499" s="76"/>
      <c r="G499" s="32"/>
      <c r="H499" s="76"/>
      <c r="I499" s="32"/>
      <c r="J499" s="70">
        <f t="shared" si="14"/>
        <v>0</v>
      </c>
      <c r="K499" s="21"/>
      <c r="L499" s="21"/>
      <c r="M499" s="21"/>
      <c r="N499" s="21"/>
      <c r="O499" s="23"/>
      <c r="Q499" s="37"/>
      <c r="R499" s="40"/>
    </row>
    <row r="500" spans="1:18" x14ac:dyDescent="0.45">
      <c r="A500" s="34"/>
      <c r="B500" s="33"/>
      <c r="C500" s="69"/>
      <c r="D500" s="69"/>
      <c r="E500" s="17"/>
      <c r="F500" s="76"/>
      <c r="G500" s="32"/>
      <c r="H500" s="76"/>
      <c r="I500" s="32"/>
      <c r="J500" s="70">
        <f t="shared" si="14"/>
        <v>0</v>
      </c>
      <c r="K500" s="21"/>
      <c r="L500" s="21"/>
      <c r="M500" s="21"/>
      <c r="N500" s="21"/>
      <c r="O500" s="23"/>
      <c r="Q500" s="37"/>
      <c r="R500" s="40"/>
    </row>
    <row r="501" spans="1:18" x14ac:dyDescent="0.45">
      <c r="A501" s="34"/>
      <c r="B501" s="33"/>
      <c r="C501" s="69"/>
      <c r="D501" s="69"/>
      <c r="E501" s="17"/>
      <c r="F501" s="76"/>
      <c r="G501" s="32"/>
      <c r="H501" s="76"/>
      <c r="I501" s="32"/>
      <c r="J501" s="70">
        <f t="shared" si="14"/>
        <v>0</v>
      </c>
      <c r="K501" s="21"/>
      <c r="L501" s="21"/>
      <c r="M501" s="21"/>
      <c r="N501" s="21"/>
      <c r="O501" s="23"/>
      <c r="Q501" s="37"/>
      <c r="R501" s="40"/>
    </row>
    <row r="502" spans="1:18" x14ac:dyDescent="0.45">
      <c r="A502" s="34"/>
      <c r="B502" s="33"/>
      <c r="C502" s="69"/>
      <c r="D502" s="69"/>
      <c r="E502" s="17"/>
      <c r="F502" s="76"/>
      <c r="G502" s="32"/>
      <c r="H502" s="76"/>
      <c r="I502" s="32"/>
      <c r="J502" s="70">
        <f t="shared" si="14"/>
        <v>0</v>
      </c>
      <c r="K502" s="21"/>
      <c r="L502" s="21"/>
      <c r="M502" s="21"/>
      <c r="N502" s="21"/>
      <c r="O502" s="23"/>
      <c r="Q502" s="37"/>
      <c r="R502" s="40"/>
    </row>
    <row r="503" spans="1:18" x14ac:dyDescent="0.45">
      <c r="A503" s="34"/>
      <c r="B503" s="33"/>
      <c r="C503" s="69"/>
      <c r="D503" s="69"/>
      <c r="E503" s="17"/>
      <c r="F503" s="76"/>
      <c r="G503" s="32"/>
      <c r="H503" s="76"/>
      <c r="I503" s="32"/>
      <c r="J503" s="70">
        <f t="shared" si="14"/>
        <v>0</v>
      </c>
      <c r="K503" s="21"/>
      <c r="L503" s="21"/>
      <c r="M503" s="21"/>
      <c r="N503" s="21"/>
      <c r="O503" s="23"/>
      <c r="Q503" s="37"/>
      <c r="R503" s="40"/>
    </row>
    <row r="504" spans="1:18" x14ac:dyDescent="0.45">
      <c r="A504" s="34"/>
      <c r="B504" s="33"/>
      <c r="C504" s="69"/>
      <c r="D504" s="69"/>
      <c r="E504" s="17"/>
      <c r="F504" s="76"/>
      <c r="G504" s="32"/>
      <c r="H504" s="76"/>
      <c r="I504" s="32"/>
      <c r="J504" s="70">
        <f t="shared" si="14"/>
        <v>0</v>
      </c>
      <c r="K504" s="21"/>
      <c r="L504" s="21"/>
      <c r="M504" s="21"/>
      <c r="N504" s="21"/>
      <c r="O504" s="23"/>
      <c r="Q504" s="37"/>
      <c r="R504" s="40"/>
    </row>
    <row r="505" spans="1:18" x14ac:dyDescent="0.45">
      <c r="A505" s="34"/>
      <c r="B505" s="33"/>
      <c r="C505" s="69"/>
      <c r="D505" s="69"/>
      <c r="E505" s="17"/>
      <c r="F505" s="76"/>
      <c r="G505" s="32"/>
      <c r="H505" s="76"/>
      <c r="I505" s="32"/>
      <c r="J505" s="70">
        <f t="shared" si="14"/>
        <v>0</v>
      </c>
      <c r="K505" s="21"/>
      <c r="L505" s="21"/>
      <c r="M505" s="21"/>
      <c r="N505" s="21"/>
      <c r="O505" s="23"/>
      <c r="Q505" s="37"/>
      <c r="R505" s="40"/>
    </row>
    <row r="506" spans="1:18" x14ac:dyDescent="0.45">
      <c r="A506" s="34"/>
      <c r="B506" s="33"/>
      <c r="C506" s="69"/>
      <c r="D506" s="69"/>
      <c r="E506" s="17"/>
      <c r="F506" s="76"/>
      <c r="G506" s="32"/>
      <c r="H506" s="76"/>
      <c r="I506" s="32"/>
      <c r="J506" s="70">
        <f t="shared" si="14"/>
        <v>0</v>
      </c>
      <c r="K506" s="21"/>
      <c r="L506" s="21"/>
      <c r="M506" s="21"/>
      <c r="N506" s="21"/>
      <c r="O506" s="23"/>
      <c r="Q506" s="37" t="str">
        <f>IF(AND(R506&lt;&gt;"",R506&lt;&gt;0),"ERROR","")</f>
        <v/>
      </c>
      <c r="R506" s="40" t="str">
        <f>IFERROR(IF(AND(J506="",SUM(K506:N506)&gt;0),SUM(K506:N506),IF(SUM(K506:N506)-J506=0,"",SUM(K506:N506)-J506)),"")</f>
        <v/>
      </c>
    </row>
  </sheetData>
  <sheetProtection insertRows="0" deleteRows="0" autoFilter="0"/>
  <autoFilter ref="A7:R100" xr:uid="{00000000-0001-0000-0300-000000000000}"/>
  <mergeCells count="9">
    <mergeCell ref="Q5:R6"/>
    <mergeCell ref="K5:N5"/>
    <mergeCell ref="F6:G6"/>
    <mergeCell ref="H6:I6"/>
    <mergeCell ref="A5:A6"/>
    <mergeCell ref="B5:B6"/>
    <mergeCell ref="C5:J5"/>
    <mergeCell ref="O5:O6"/>
    <mergeCell ref="J6:J7"/>
  </mergeCells>
  <phoneticPr fontId="2"/>
  <conditionalFormatting sqref="E8:E506 J8:N506">
    <cfRule type="expression" dxfId="6" priority="1">
      <formula>IFERROR(AND(E8&gt;0,E8&lt;&gt;INT(E8)),FALSE)</formula>
    </cfRule>
  </conditionalFormatting>
  <conditionalFormatting sqref="F8:F506 H8:H506">
    <cfRule type="expression" dxfId="5" priority="2">
      <formula>IFERROR(AND(F8&gt;0,(F8*10000)&lt;&gt;INT(F8*10000)),FALSE)</formula>
    </cfRule>
  </conditionalFormatting>
  <dataValidations count="5">
    <dataValidation allowBlank="1" showErrorMessage="1" sqref="K507:N1048576 I8:J1048576 G8:G1048576 B8:C1048576 O8:XFD1048576 K6:N6" xr:uid="{3968BED3-AD40-408F-9681-71C7C4AFF844}"/>
    <dataValidation type="whole" imeMode="disabled" operator="greaterThanOrEqual" allowBlank="1" showErrorMessage="1" sqref="E8:E1048576" xr:uid="{64CCD7FF-6027-4013-BD67-221051325B40}">
      <formula1>0</formula1>
    </dataValidation>
    <dataValidation imeMode="disabled" allowBlank="1" showErrorMessage="1" sqref="F8:F1048576 H8:H1048576" xr:uid="{A49A87E8-E846-4280-8FF0-EB5DB012595E}"/>
    <dataValidation type="list" allowBlank="1" showErrorMessage="1" sqref="D8:D1048576" xr:uid="{CF4D8955-5199-4B58-AF2F-CE2A27121827}">
      <formula1>"該当(給与・賞与),該当(委託)"</formula1>
    </dataValidation>
    <dataValidation type="whole" operator="greaterThanOrEqual" allowBlank="1" showInputMessage="1" showErrorMessage="1" sqref="K8:N506" xr:uid="{81846221-5199-491E-8D99-52CED992B31F}">
      <formula1>0</formula1>
    </dataValidation>
  </dataValidations>
  <pageMargins left="0.59055118110236227" right="0.59055118110236227" top="0.74803149606299213" bottom="0.74803149606299213" header="0.31496062992125984" footer="0.31496062992125984"/>
  <pageSetup paperSize="9" scale="47" fitToHeight="0" orientation="landscape" r:id="rId1"/>
  <headerFooter>
    <oddHeader xml:space="preserve">&amp;R&amp;9 </oddHeader>
  </headerFooter>
  <drawing r:id="rId2"/>
  <extLst>
    <ext xmlns:x14="http://schemas.microsoft.com/office/spreadsheetml/2009/9/main" uri="{78C0D931-6437-407d-A8EE-F0AAD7539E65}">
      <x14:conditionalFormattings>
        <x14:conditionalFormatting xmlns:xm="http://schemas.microsoft.com/office/excel/2006/main">
          <x14:cfRule type="expression" priority="3" id="{A112344A-5963-45C0-A9B9-2AA0FA094A5A}">
            <xm:f>(資金計画書!$E$2="実行団体")</xm:f>
            <x14:dxf>
              <font>
                <color theme="0" tint="-0.499984740745262"/>
              </font>
              <fill>
                <patternFill>
                  <bgColor theme="0" tint="-0.14996795556505021"/>
                </patternFill>
              </fill>
            </x14:dxf>
          </x14:cfRule>
          <xm:sqref>D6:D506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DFCF070-BB77-482F-B7B8-3F93730C0FBB}">
          <x14:formula1>
            <xm:f>INDIRECT(資金計画書!$E$2)</xm:f>
          </x14:formula1>
          <xm:sqref>A8:A1048576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A9CA-2795-4250-8E1C-C9669E4D5D4D}">
  <sheetPr>
    <pageSetUpPr fitToPage="1"/>
  </sheetPr>
  <dimension ref="B1:V100"/>
  <sheetViews>
    <sheetView showGridLines="0" zoomScale="85" zoomScaleNormal="85" workbookViewId="0"/>
  </sheetViews>
  <sheetFormatPr defaultColWidth="9" defaultRowHeight="16.2" x14ac:dyDescent="0.45"/>
  <cols>
    <col min="1" max="1" width="1.69921875" style="4" customWidth="1"/>
    <col min="2" max="3" width="20.69921875" style="4" customWidth="1"/>
    <col min="4" max="7" width="13.69921875" style="44" customWidth="1"/>
    <col min="8" max="8" width="14.19921875" style="44" customWidth="1"/>
    <col min="9" max="11" width="3.5" style="4" customWidth="1"/>
    <col min="12" max="12" width="23.69921875" style="4" customWidth="1"/>
    <col min="13" max="16" width="13.69921875" style="4" customWidth="1"/>
    <col min="17" max="17" width="14.69921875" style="4" customWidth="1"/>
    <col min="18" max="18" width="3.09765625" style="4" customWidth="1"/>
    <col min="19" max="22" width="9.69921875" style="4" customWidth="1"/>
    <col min="23" max="16384" width="9" style="4"/>
  </cols>
  <sheetData>
    <row r="1" spans="2:22" ht="24.45" customHeight="1" x14ac:dyDescent="0.45">
      <c r="B1" s="27" t="s">
        <v>61</v>
      </c>
      <c r="C1" s="3"/>
      <c r="H1" s="45"/>
    </row>
    <row r="2" spans="2:22" x14ac:dyDescent="0.45">
      <c r="B2" s="3" t="s">
        <v>62</v>
      </c>
      <c r="J2" s="3" t="s">
        <v>63</v>
      </c>
      <c r="K2" s="3"/>
    </row>
    <row r="3" spans="2:22" x14ac:dyDescent="0.45">
      <c r="B3" s="4" t="s">
        <v>64</v>
      </c>
      <c r="J3" s="4" t="s">
        <v>65</v>
      </c>
    </row>
    <row r="4" spans="2:22" x14ac:dyDescent="0.4">
      <c r="B4" s="123"/>
      <c r="C4" s="123"/>
      <c r="D4" s="122" t="s">
        <v>66</v>
      </c>
      <c r="E4" s="122"/>
      <c r="F4" s="122"/>
      <c r="G4" s="122"/>
      <c r="H4" s="122" t="s">
        <v>67</v>
      </c>
      <c r="J4" s="126"/>
      <c r="K4" s="126"/>
      <c r="L4" s="126"/>
      <c r="M4" s="128" t="s">
        <v>66</v>
      </c>
      <c r="N4" s="128"/>
      <c r="O4" s="128"/>
      <c r="P4" s="128"/>
      <c r="Q4" s="127" t="s">
        <v>67</v>
      </c>
      <c r="R4" s="56"/>
    </row>
    <row r="5" spans="2:22" x14ac:dyDescent="0.45">
      <c r="B5" s="123"/>
      <c r="C5" s="123"/>
      <c r="D5" s="103">
        <f>リストデータ!E2</f>
        <v>2023</v>
      </c>
      <c r="E5" s="103">
        <f>リストデータ!E3</f>
        <v>2024</v>
      </c>
      <c r="F5" s="103">
        <f>リストデータ!E4</f>
        <v>2025</v>
      </c>
      <c r="G5" s="103">
        <f>リストデータ!E5</f>
        <v>2026</v>
      </c>
      <c r="H5" s="122"/>
      <c r="J5" s="126"/>
      <c r="K5" s="126"/>
      <c r="L5" s="126"/>
      <c r="M5" s="103">
        <f>リストデータ!E2</f>
        <v>2023</v>
      </c>
      <c r="N5" s="103">
        <f>リストデータ!E3</f>
        <v>2024</v>
      </c>
      <c r="O5" s="103">
        <f>リストデータ!E4</f>
        <v>2025</v>
      </c>
      <c r="P5" s="103">
        <f>リストデータ!E5</f>
        <v>2026</v>
      </c>
      <c r="Q5" s="127"/>
      <c r="R5" s="56"/>
    </row>
    <row r="6" spans="2:22" ht="16.350000000000001" customHeight="1" x14ac:dyDescent="0.45">
      <c r="B6" s="124" t="str">
        <f>IF(資金計画書!$E$2="資金分配団体",リストデータ!$A2,リストデータ!$C2)</f>
        <v>直接事業費</v>
      </c>
      <c r="C6" s="124"/>
      <c r="D6" s="40">
        <f>SUMIF('積算の内訳（明細入力）'!$A:$A,$B6,'積算の内訳（明細入力）'!K:K)</f>
        <v>0</v>
      </c>
      <c r="E6" s="40">
        <f>SUMIF('積算の内訳（明細入力）'!$A:$A,$B6,'積算の内訳（明細入力）'!L:L)</f>
        <v>0</v>
      </c>
      <c r="F6" s="40">
        <f>SUMIF('積算の内訳（明細入力）'!$A:$A,$B6,'積算の内訳（明細入力）'!M:M)</f>
        <v>0</v>
      </c>
      <c r="G6" s="40">
        <f>SUMIF('積算の内訳（明細入力）'!$A:$A,$B6,'積算の内訳（明細入力）'!N:N)</f>
        <v>0</v>
      </c>
      <c r="H6" s="40">
        <f>SUM(D6:G6)</f>
        <v>0</v>
      </c>
      <c r="J6" s="120" t="s">
        <v>68</v>
      </c>
      <c r="K6" s="121"/>
      <c r="L6" s="121"/>
      <c r="M6" s="51" t="str">
        <f>IF(資金計画書!$E$2="資金分配団体",M7+M10,"")</f>
        <v/>
      </c>
      <c r="N6" s="51" t="str">
        <f>IF(資金計画書!$E$2="資金分配団体",N7+N10,"")</f>
        <v/>
      </c>
      <c r="O6" s="51" t="str">
        <f>IF(資金計画書!$E$2="資金分配団体",O7+O10,"")</f>
        <v/>
      </c>
      <c r="P6" s="51" t="str">
        <f>IF(資金計画書!$E$2="資金分配団体",P7+P10,"")</f>
        <v/>
      </c>
      <c r="Q6" s="51" t="str">
        <f>IF(資金計画書!$E$2="資金分配団体",Q7+Q10,"")</f>
        <v/>
      </c>
      <c r="R6" s="56"/>
    </row>
    <row r="7" spans="2:22" x14ac:dyDescent="0.45">
      <c r="B7" s="124" t="str">
        <f>IF(資金計画書!$E$2="資金分配団体",リストデータ!$A3,リストデータ!$C3)</f>
        <v>管理的経費</v>
      </c>
      <c r="C7" s="124"/>
      <c r="D7" s="40">
        <f>SUMIF('積算の内訳（明細入力）'!$A:$A,$B7,'積算の内訳（明細入力）'!K:K)</f>
        <v>0</v>
      </c>
      <c r="E7" s="40">
        <f>SUMIF('積算の内訳（明細入力）'!$A:$A,$B7,'積算の内訳（明細入力）'!L:L)</f>
        <v>0</v>
      </c>
      <c r="F7" s="40">
        <f>SUMIF('積算の内訳（明細入力）'!$A:$A,$B7,'積算の内訳（明細入力）'!M:M)</f>
        <v>0</v>
      </c>
      <c r="G7" s="40">
        <f>SUMIF('積算の内訳（明細入力）'!$A:$A,$B7,'積算の内訳（明細入力）'!N:N)</f>
        <v>0</v>
      </c>
      <c r="H7" s="40">
        <f>SUM(D7:G7)</f>
        <v>0</v>
      </c>
      <c r="J7" s="48"/>
      <c r="K7" s="53" t="s">
        <v>23</v>
      </c>
      <c r="L7" s="52"/>
      <c r="M7" s="40" t="str">
        <f>IF(資金計画書!$E$2="資金分配団体",SUMIFS('積算の内訳（明細入力）'!K:K,'積算の内訳（明細入力）'!$A:$A,"PO関連経費",'積算の内訳（明細入力）'!$D:$D,"&lt;&gt;"),"")</f>
        <v/>
      </c>
      <c r="N7" s="40" t="str">
        <f>IF(資金計画書!$E$2="資金分配団体",SUMIFS('積算の内訳（明細入力）'!L:L,'積算の内訳（明細入力）'!$A:$A,"PO関連経費",'積算の内訳（明細入力）'!$D:$D,"&lt;&gt;"),"")</f>
        <v/>
      </c>
      <c r="O7" s="40" t="str">
        <f>IF(資金計画書!$E$2="資金分配団体",SUMIFS('積算の内訳（明細入力）'!M:M,'積算の内訳（明細入力）'!$A:$A,"PO関連経費",'積算の内訳（明細入力）'!$D:$D,"&lt;&gt;"),"")</f>
        <v/>
      </c>
      <c r="P7" s="40" t="str">
        <f>IF(資金計画書!$E$2="資金分配団体",SUMIFS('積算の内訳（明細入力）'!N:N,'積算の内訳（明細入力）'!$A:$A,"PO関連経費",'積算の内訳（明細入力）'!$D:$D,"&lt;&gt;"),"")</f>
        <v/>
      </c>
      <c r="Q7" s="40" t="str">
        <f>IF(資金計画書!$E$2="資金分配団体",SUM(M7:P7),"")</f>
        <v/>
      </c>
      <c r="R7" s="56"/>
    </row>
    <row r="8" spans="2:22" x14ac:dyDescent="0.45">
      <c r="B8" s="124" t="str">
        <f>IF(資金計画書!$E$2="資金分配団体",リストデータ!$A4,リストデータ!$C4)</f>
        <v>評価関連経費</v>
      </c>
      <c r="C8" s="124"/>
      <c r="D8" s="40">
        <f>SUMIF('積算の内訳（明細入力）'!$A:$A,$B8,'積算の内訳（明細入力）'!K:K)</f>
        <v>0</v>
      </c>
      <c r="E8" s="40">
        <f>SUMIF('積算の内訳（明細入力）'!$A:$A,$B8,'積算の内訳（明細入力）'!L:L)</f>
        <v>0</v>
      </c>
      <c r="F8" s="40">
        <f>SUMIF('積算の内訳（明細入力）'!$A:$A,$B8,'積算の内訳（明細入力）'!M:M)</f>
        <v>0</v>
      </c>
      <c r="G8" s="40">
        <f>SUMIF('積算の内訳（明細入力）'!$A:$A,$B8,'積算の内訳（明細入力）'!N:N)</f>
        <v>0</v>
      </c>
      <c r="H8" s="40">
        <f>SUM(D8:G8)</f>
        <v>0</v>
      </c>
      <c r="J8" s="48"/>
      <c r="K8" s="48"/>
      <c r="L8" s="49" t="s">
        <v>69</v>
      </c>
      <c r="M8" s="54" t="str">
        <f>IF(資金計画書!$E$2="資金分配団体",SUMIFS('積算の内訳（明細入力）'!K:K,'積算の内訳（明細入力）'!$A:$A,"PO関連経費",'積算の内訳（明細入力）'!$D:$D,"該当(給与・賞与)"),"")</f>
        <v/>
      </c>
      <c r="N8" s="54" t="str">
        <f>IF(資金計画書!$E$2="資金分配団体",SUMIFS('積算の内訳（明細入力）'!L:L,'積算の内訳（明細入力）'!$A:$A,"PO関連経費",'積算の内訳（明細入力）'!$D:$D,"該当(給与・賞与)"),"")</f>
        <v/>
      </c>
      <c r="O8" s="54" t="str">
        <f>IF(資金計画書!$E$2="資金分配団体",SUMIFS('積算の内訳（明細入力）'!M:M,'積算の内訳（明細入力）'!$A:$A,"PO関連経費",'積算の内訳（明細入力）'!$D:$D,"該当(給与・賞与)"),"")</f>
        <v/>
      </c>
      <c r="P8" s="54" t="str">
        <f>IF(資金計画書!$E$2="資金分配団体",SUMIFS('積算の内訳（明細入力）'!N:N,'積算の内訳（明細入力）'!$A:$A,"PO関連経費",'積算の内訳（明細入力）'!$D:$D,"該当(給与・賞与)"),"")</f>
        <v/>
      </c>
      <c r="Q8" s="40" t="str">
        <f>IF(資金計画書!$E$2="資金分配団体",SUM(M8:P8),"")</f>
        <v/>
      </c>
      <c r="R8" s="56"/>
    </row>
    <row r="9" spans="2:22" x14ac:dyDescent="0.45">
      <c r="J9" s="47"/>
      <c r="K9" s="50"/>
      <c r="L9" s="49" t="s">
        <v>70</v>
      </c>
      <c r="M9" s="55" t="str">
        <f>IF(資金計画書!$E$2="資金分配団体",SUMIFS('積算の内訳（明細入力）'!K:K,'積算の内訳（明細入力）'!$A:$A,"PO関連経費",'積算の内訳（明細入力）'!$D:$D,"該当(委託)"),"")</f>
        <v/>
      </c>
      <c r="N9" s="55" t="str">
        <f>IF(資金計画書!$E$2="資金分配団体",SUMIFS('積算の内訳（明細入力）'!L:L,'積算の内訳（明細入力）'!$A:$A,"PO関連経費",'積算の内訳（明細入力）'!$D:$D,"該当(委託)"),"")</f>
        <v/>
      </c>
      <c r="O9" s="55" t="str">
        <f>IF(資金計画書!$E$2="資金分配団体",SUMIFS('積算の内訳（明細入力）'!M:M,'積算の内訳（明細入力）'!$A:$A,"PO関連経費",'積算の内訳（明細入力）'!$D:$D,"該当(委託)"),"")</f>
        <v/>
      </c>
      <c r="P9" s="55" t="str">
        <f>IF(資金計画書!$E$2="資金分配団体",SUMIFS('積算の内訳（明細入力）'!N:N,'積算の内訳（明細入力）'!$A:$A,"PO関連経費",'積算の内訳（明細入力）'!$D:$D,"該当(委託)"),"")</f>
        <v/>
      </c>
      <c r="Q9" s="40" t="str">
        <f>IF(資金計画書!$E$2="資金分配団体",SUM(M9:P9),"")</f>
        <v/>
      </c>
      <c r="R9" s="46"/>
      <c r="S9" s="46"/>
      <c r="T9" s="46"/>
      <c r="U9" s="46"/>
      <c r="V9" s="46"/>
    </row>
    <row r="10" spans="2:22" x14ac:dyDescent="0.45">
      <c r="B10" s="3" t="s">
        <v>71</v>
      </c>
      <c r="J10" s="24"/>
      <c r="K10" s="52" t="s">
        <v>24</v>
      </c>
      <c r="L10" s="52"/>
      <c r="M10" s="40" t="str">
        <f>IF(資金計画書!$E$2="資金分配団体",SUMIFS('積算の内訳（明細入力）'!K:K,'積算の内訳（明細入力）'!$A:$A,"PO関連経費",'積算の内訳（明細入力）'!$D:$D,""),"")</f>
        <v/>
      </c>
      <c r="N10" s="40" t="str">
        <f>IF(資金計画書!$E$2="資金分配団体",SUMIFS('積算の内訳（明細入力）'!L:L,'積算の内訳（明細入力）'!$A:$A,"PO関連経費",'積算の内訳（明細入力）'!$D:$D,""),"")</f>
        <v/>
      </c>
      <c r="O10" s="40" t="str">
        <f>IF(資金計画書!$E$2="資金分配団体",SUMIFS('積算の内訳（明細入力）'!M:M,'積算の内訳（明細入力）'!$A:$A,"PO関連経費",'積算の内訳（明細入力）'!$D:$D,""),"")</f>
        <v/>
      </c>
      <c r="P10" s="40" t="str">
        <f>IF(資金計画書!$E$2="資金分配団体",SUMIFS('積算の内訳（明細入力）'!N:N,'積算の内訳（明細入力）'!$A:$A,"PO関連経費",'積算の内訳（明細入力）'!$D:$D,""),"")</f>
        <v/>
      </c>
      <c r="Q10" s="40" t="str">
        <f>IF(資金計画書!$E$2="資金分配団体",SUM(M10:P10),"")</f>
        <v/>
      </c>
    </row>
    <row r="11" spans="2:22" x14ac:dyDescent="0.45">
      <c r="B11" s="4" t="s">
        <v>72</v>
      </c>
    </row>
    <row r="12" spans="2:22" x14ac:dyDescent="0.45">
      <c r="B12" s="123"/>
      <c r="C12" s="123"/>
      <c r="D12" s="122" t="s">
        <v>66</v>
      </c>
      <c r="E12" s="122"/>
      <c r="F12" s="122"/>
      <c r="G12" s="122"/>
      <c r="H12" s="122" t="s">
        <v>67</v>
      </c>
      <c r="J12" s="126"/>
      <c r="K12" s="126"/>
      <c r="L12" s="126"/>
      <c r="M12" s="125" t="s">
        <v>73</v>
      </c>
      <c r="N12" s="125"/>
      <c r="O12" s="125"/>
      <c r="P12" s="125"/>
    </row>
    <row r="13" spans="2:22" x14ac:dyDescent="0.45">
      <c r="B13" s="123"/>
      <c r="C13" s="123"/>
      <c r="D13" s="103">
        <f>リストデータ!E2</f>
        <v>2023</v>
      </c>
      <c r="E13" s="103">
        <f>リストデータ!E3</f>
        <v>2024</v>
      </c>
      <c r="F13" s="103">
        <f>リストデータ!E4</f>
        <v>2025</v>
      </c>
      <c r="G13" s="103">
        <f>リストデータ!E5</f>
        <v>2026</v>
      </c>
      <c r="H13" s="122"/>
      <c r="J13" s="126"/>
      <c r="K13" s="126"/>
      <c r="L13" s="126"/>
      <c r="M13" s="103">
        <f>リストデータ!E2</f>
        <v>2023</v>
      </c>
      <c r="N13" s="103">
        <f>リストデータ!E3</f>
        <v>2024</v>
      </c>
      <c r="O13" s="103">
        <f>リストデータ!E4</f>
        <v>2025</v>
      </c>
      <c r="P13" s="103">
        <f>リストデータ!E5</f>
        <v>2026</v>
      </c>
    </row>
    <row r="14" spans="2:22" x14ac:dyDescent="0.45">
      <c r="B14" s="4" t="e">
        <f ca="1">IF(一次テーブル!$L2&lt;&gt;一次テーブル!$L1,一次テーブル!$L2,"")</f>
        <v>#N/A</v>
      </c>
      <c r="C14" s="4" t="e">
        <f ca="1">一次テーブル!$M2</f>
        <v>#N/A</v>
      </c>
      <c r="D14" s="44" t="e">
        <f ca="1">IF($C14="","",SUMIFS('積算の内訳（明細入力）'!K:K,'積算の内訳（明細入力）'!$A:$A,一次テーブル!$L2,'積算の内訳（明細入力）'!$B:$B,一次テーブル!$M2))</f>
        <v>#N/A</v>
      </c>
      <c r="E14" s="44" t="e">
        <f ca="1">IF($C14="","",SUMIFS('積算の内訳（明細入力）'!L:L,'積算の内訳（明細入力）'!$A:$A,一次テーブル!$L2,'積算の内訳（明細入力）'!$B:$B,一次テーブル!$M2))</f>
        <v>#N/A</v>
      </c>
      <c r="F14" s="44" t="e">
        <f ca="1">IF($C14="","",SUMIFS('積算の内訳（明細入力）'!M:M,'積算の内訳（明細入力）'!$A:$A,一次テーブル!$L2,'積算の内訳（明細入力）'!$B:$B,一次テーブル!$M2))</f>
        <v>#N/A</v>
      </c>
      <c r="G14" s="44" t="e">
        <f ca="1">IF($C14="","",SUMIFS('積算の内訳（明細入力）'!N:N,'積算の内訳（明細入力）'!$A:$A,一次テーブル!$L2,'積算の内訳（明細入力）'!$B:$B,一次テーブル!$M2))</f>
        <v>#N/A</v>
      </c>
      <c r="H14" s="44" t="e">
        <f ca="1">IF($C14="","",SUM(D14:G14))</f>
        <v>#N/A</v>
      </c>
      <c r="J14" s="120" t="s">
        <v>68</v>
      </c>
      <c r="K14" s="121"/>
      <c r="L14" s="121"/>
      <c r="M14" s="37" t="str">
        <f>IF(M6&gt;8000000,"ERROR","")</f>
        <v>ERROR</v>
      </c>
      <c r="N14" s="37" t="str">
        <f>IF(N6&gt;8000000,"ERROR","")</f>
        <v>ERROR</v>
      </c>
      <c r="O14" s="37" t="str">
        <f>IF(O6&gt;8000000,"ERROR","")</f>
        <v>ERROR</v>
      </c>
      <c r="P14" s="37" t="str">
        <f>IF(P6&gt;8000000,"ERROR","")</f>
        <v>ERROR</v>
      </c>
    </row>
    <row r="15" spans="2:22" x14ac:dyDescent="0.45">
      <c r="B15" s="4" t="e">
        <f ca="1">IF(一次テーブル!$L3&lt;&gt;一次テーブル!$L2,一次テーブル!$L3,"")</f>
        <v>#N/A</v>
      </c>
      <c r="C15" s="4" t="str">
        <f ca="1">一次テーブル!$M3</f>
        <v/>
      </c>
      <c r="D15" s="44" t="str">
        <f ca="1">IF($C15="","",SUMIFS('積算の内訳（明細入力）'!K:K,'積算の内訳（明細入力）'!$A:$A,一次テーブル!$L3,'積算の内訳（明細入力）'!$B:$B,一次テーブル!$M3))</f>
        <v/>
      </c>
      <c r="E15" s="44" t="str">
        <f ca="1">IF($C15="","",SUMIFS('積算の内訳（明細入力）'!L:L,'積算の内訳（明細入力）'!$A:$A,一次テーブル!$L3,'積算の内訳（明細入力）'!$B:$B,一次テーブル!$M3))</f>
        <v/>
      </c>
      <c r="F15" s="44" t="str">
        <f ca="1">IF($C15="","",SUMIFS('積算の内訳（明細入力）'!M:M,'積算の内訳（明細入力）'!$A:$A,一次テーブル!$L3,'積算の内訳（明細入力）'!$B:$B,一次テーブル!$M3))</f>
        <v/>
      </c>
      <c r="G15" s="44" t="str">
        <f ca="1">IF($C15="","",SUMIFS('積算の内訳（明細入力）'!N:N,'積算の内訳（明細入力）'!$A:$A,一次テーブル!$L3,'積算の内訳（明細入力）'!$B:$B,一次テーブル!$M3))</f>
        <v/>
      </c>
      <c r="H15" s="44" t="str">
        <f t="shared" ref="H15:H78" ca="1" si="0">IF($C15="","",SUM(D15:G15))</f>
        <v/>
      </c>
      <c r="J15" s="50"/>
      <c r="K15" s="52" t="s">
        <v>23</v>
      </c>
      <c r="L15" s="52"/>
      <c r="M15" s="37" t="str">
        <f>IF(M7&gt;5000000,"ERROR","")</f>
        <v>ERROR</v>
      </c>
      <c r="N15" s="37" t="str">
        <f>IF(N7&gt;5000000,"ERROR","")</f>
        <v>ERROR</v>
      </c>
      <c r="O15" s="37" t="str">
        <f>IF(O7&gt;5000000,"ERROR","")</f>
        <v>ERROR</v>
      </c>
      <c r="P15" s="37" t="str">
        <f>IF(P7&gt;5000000,"ERROR","")</f>
        <v>ERROR</v>
      </c>
    </row>
    <row r="16" spans="2:22" x14ac:dyDescent="0.45">
      <c r="B16" s="4" t="str">
        <f ca="1">IF(一次テーブル!$L4&lt;&gt;一次テーブル!$L3,一次テーブル!$L4,"")</f>
        <v/>
      </c>
      <c r="C16" s="4" t="str">
        <f ca="1">一次テーブル!$M4</f>
        <v/>
      </c>
      <c r="D16" s="44" t="str">
        <f ca="1">IF($C16="","",SUMIFS('積算の内訳（明細入力）'!K:K,'積算の内訳（明細入力）'!$A:$A,一次テーブル!$L4,'積算の内訳（明細入力）'!$B:$B,一次テーブル!$M4))</f>
        <v/>
      </c>
      <c r="E16" s="44" t="str">
        <f ca="1">IF($C16="","",SUMIFS('積算の内訳（明細入力）'!L:L,'積算の内訳（明細入力）'!$A:$A,一次テーブル!$L4,'積算の内訳（明細入力）'!$B:$B,一次テーブル!$M4))</f>
        <v/>
      </c>
      <c r="F16" s="44" t="str">
        <f ca="1">IF($C16="","",SUMIFS('積算の内訳（明細入力）'!M:M,'積算の内訳（明細入力）'!$A:$A,一次テーブル!$L4,'積算の内訳（明細入力）'!$B:$B,一次テーブル!$M4))</f>
        <v/>
      </c>
      <c r="G16" s="44" t="str">
        <f ca="1">IF($C16="","",SUMIFS('積算の内訳（明細入力）'!N:N,'積算の内訳（明細入力）'!$A:$A,一次テーブル!$L4,'積算の内訳（明細入力）'!$B:$B,一次テーブル!$M4))</f>
        <v/>
      </c>
      <c r="H16" s="44" t="str">
        <f t="shared" ca="1" si="0"/>
        <v/>
      </c>
    </row>
    <row r="17" spans="2:8" x14ac:dyDescent="0.45">
      <c r="B17" s="4" t="str">
        <f ca="1">IF(一次テーブル!$L5&lt;&gt;一次テーブル!$L4,一次テーブル!$L5,"")</f>
        <v/>
      </c>
      <c r="C17" s="4" t="str">
        <f ca="1">一次テーブル!$M5</f>
        <v/>
      </c>
      <c r="D17" s="44" t="str">
        <f ca="1">IF($C17="","",SUMIFS('積算の内訳（明細入力）'!K:K,'積算の内訳（明細入力）'!$A:$A,一次テーブル!$L5,'積算の内訳（明細入力）'!$B:$B,一次テーブル!$M5))</f>
        <v/>
      </c>
      <c r="E17" s="44" t="str">
        <f ca="1">IF($C17="","",SUMIFS('積算の内訳（明細入力）'!L:L,'積算の内訳（明細入力）'!$A:$A,一次テーブル!$L5,'積算の内訳（明細入力）'!$B:$B,一次テーブル!$M5))</f>
        <v/>
      </c>
      <c r="F17" s="44" t="str">
        <f ca="1">IF($C17="","",SUMIFS('積算の内訳（明細入力）'!M:M,'積算の内訳（明細入力）'!$A:$A,一次テーブル!$L5,'積算の内訳（明細入力）'!$B:$B,一次テーブル!$M5))</f>
        <v/>
      </c>
      <c r="G17" s="44" t="str">
        <f ca="1">IF($C17="","",SUMIFS('積算の内訳（明細入力）'!N:N,'積算の内訳（明細入力）'!$A:$A,一次テーブル!$L5,'積算の内訳（明細入力）'!$B:$B,一次テーブル!$M5))</f>
        <v/>
      </c>
      <c r="H17" s="44" t="str">
        <f t="shared" ca="1" si="0"/>
        <v/>
      </c>
    </row>
    <row r="18" spans="2:8" x14ac:dyDescent="0.45">
      <c r="B18" s="4" t="str">
        <f ca="1">IF(一次テーブル!$L6&lt;&gt;一次テーブル!$L5,一次テーブル!$L6,"")</f>
        <v/>
      </c>
      <c r="C18" s="4" t="str">
        <f ca="1">一次テーブル!$M6</f>
        <v/>
      </c>
      <c r="D18" s="44" t="str">
        <f ca="1">IF($C18="","",SUMIFS('積算の内訳（明細入力）'!K:K,'積算の内訳（明細入力）'!$A:$A,一次テーブル!$L6,'積算の内訳（明細入力）'!$B:$B,一次テーブル!$M6))</f>
        <v/>
      </c>
      <c r="E18" s="44" t="str">
        <f ca="1">IF($C18="","",SUMIFS('積算の内訳（明細入力）'!L:L,'積算の内訳（明細入力）'!$A:$A,一次テーブル!$L6,'積算の内訳（明細入力）'!$B:$B,一次テーブル!$M6))</f>
        <v/>
      </c>
      <c r="F18" s="44" t="str">
        <f ca="1">IF($C18="","",SUMIFS('積算の内訳（明細入力）'!M:M,'積算の内訳（明細入力）'!$A:$A,一次テーブル!$L6,'積算の内訳（明細入力）'!$B:$B,一次テーブル!$M6))</f>
        <v/>
      </c>
      <c r="G18" s="44" t="str">
        <f ca="1">IF($C18="","",SUMIFS('積算の内訳（明細入力）'!N:N,'積算の内訳（明細入力）'!$A:$A,一次テーブル!$L6,'積算の内訳（明細入力）'!$B:$B,一次テーブル!$M6))</f>
        <v/>
      </c>
      <c r="H18" s="44" t="str">
        <f t="shared" ca="1" si="0"/>
        <v/>
      </c>
    </row>
    <row r="19" spans="2:8" x14ac:dyDescent="0.45">
      <c r="B19" s="4" t="str">
        <f ca="1">IF(一次テーブル!$L7&lt;&gt;一次テーブル!$L6,一次テーブル!$L7,"")</f>
        <v/>
      </c>
      <c r="C19" s="4" t="str">
        <f ca="1">一次テーブル!$M7</f>
        <v/>
      </c>
      <c r="D19" s="44" t="str">
        <f ca="1">IF($C19="","",SUMIFS('積算の内訳（明細入力）'!K:K,'積算の内訳（明細入力）'!$A:$A,一次テーブル!$L7,'積算の内訳（明細入力）'!$B:$B,一次テーブル!$M7))</f>
        <v/>
      </c>
      <c r="E19" s="44" t="str">
        <f ca="1">IF($C19="","",SUMIFS('積算の内訳（明細入力）'!L:L,'積算の内訳（明細入力）'!$A:$A,一次テーブル!$L7,'積算の内訳（明細入力）'!$B:$B,一次テーブル!$M7))</f>
        <v/>
      </c>
      <c r="F19" s="44" t="str">
        <f ca="1">IF($C19="","",SUMIFS('積算の内訳（明細入力）'!M:M,'積算の内訳（明細入力）'!$A:$A,一次テーブル!$L7,'積算の内訳（明細入力）'!$B:$B,一次テーブル!$M7))</f>
        <v/>
      </c>
      <c r="G19" s="44" t="str">
        <f ca="1">IF($C19="","",SUMIFS('積算の内訳（明細入力）'!N:N,'積算の内訳（明細入力）'!$A:$A,一次テーブル!$L7,'積算の内訳（明細入力）'!$B:$B,一次テーブル!$M7))</f>
        <v/>
      </c>
      <c r="H19" s="44" t="str">
        <f t="shared" ca="1" si="0"/>
        <v/>
      </c>
    </row>
    <row r="20" spans="2:8" x14ac:dyDescent="0.45">
      <c r="B20" s="4" t="str">
        <f ca="1">IF(一次テーブル!$L8&lt;&gt;一次テーブル!$L7,一次テーブル!$L8,"")</f>
        <v/>
      </c>
      <c r="C20" s="4" t="str">
        <f ca="1">一次テーブル!$M8</f>
        <v/>
      </c>
      <c r="D20" s="44" t="str">
        <f ca="1">IF($C20="","",SUMIFS('積算の内訳（明細入力）'!K:K,'積算の内訳（明細入力）'!$A:$A,一次テーブル!$L8,'積算の内訳（明細入力）'!$B:$B,一次テーブル!$M8))</f>
        <v/>
      </c>
      <c r="E20" s="44" t="str">
        <f ca="1">IF($C20="","",SUMIFS('積算の内訳（明細入力）'!L:L,'積算の内訳（明細入力）'!$A:$A,一次テーブル!$L8,'積算の内訳（明細入力）'!$B:$B,一次テーブル!$M8))</f>
        <v/>
      </c>
      <c r="F20" s="44" t="str">
        <f ca="1">IF($C20="","",SUMIFS('積算の内訳（明細入力）'!M:M,'積算の内訳（明細入力）'!$A:$A,一次テーブル!$L8,'積算の内訳（明細入力）'!$B:$B,一次テーブル!$M8))</f>
        <v/>
      </c>
      <c r="G20" s="44" t="str">
        <f ca="1">IF($C20="","",SUMIFS('積算の内訳（明細入力）'!N:N,'積算の内訳（明細入力）'!$A:$A,一次テーブル!$L8,'積算の内訳（明細入力）'!$B:$B,一次テーブル!$M8))</f>
        <v/>
      </c>
      <c r="H20" s="44" t="str">
        <f t="shared" ca="1" si="0"/>
        <v/>
      </c>
    </row>
    <row r="21" spans="2:8" x14ac:dyDescent="0.45">
      <c r="B21" s="4" t="str">
        <f ca="1">IF(一次テーブル!$L9&lt;&gt;一次テーブル!$L8,一次テーブル!$L9,"")</f>
        <v/>
      </c>
      <c r="C21" s="4" t="str">
        <f ca="1">一次テーブル!$M9</f>
        <v/>
      </c>
      <c r="D21" s="44" t="str">
        <f ca="1">IF($C21="","",SUMIFS('積算の内訳（明細入力）'!K:K,'積算の内訳（明細入力）'!$A:$A,一次テーブル!$L9,'積算の内訳（明細入力）'!$B:$B,一次テーブル!$M9))</f>
        <v/>
      </c>
      <c r="E21" s="44" t="str">
        <f ca="1">IF($C21="","",SUMIFS('積算の内訳（明細入力）'!L:L,'積算の内訳（明細入力）'!$A:$A,一次テーブル!$L9,'積算の内訳（明細入力）'!$B:$B,一次テーブル!$M9))</f>
        <v/>
      </c>
      <c r="F21" s="44" t="str">
        <f ca="1">IF($C21="","",SUMIFS('積算の内訳（明細入力）'!M:M,'積算の内訳（明細入力）'!$A:$A,一次テーブル!$L9,'積算の内訳（明細入力）'!$B:$B,一次テーブル!$M9))</f>
        <v/>
      </c>
      <c r="G21" s="44" t="str">
        <f ca="1">IF($C21="","",SUMIFS('積算の内訳（明細入力）'!N:N,'積算の内訳（明細入力）'!$A:$A,一次テーブル!$L9,'積算の内訳（明細入力）'!$B:$B,一次テーブル!$M9))</f>
        <v/>
      </c>
      <c r="H21" s="44" t="str">
        <f t="shared" ca="1" si="0"/>
        <v/>
      </c>
    </row>
    <row r="22" spans="2:8" x14ac:dyDescent="0.45">
      <c r="B22" s="4" t="str">
        <f ca="1">IF(一次テーブル!$L10&lt;&gt;一次テーブル!$L9,一次テーブル!$L10,"")</f>
        <v/>
      </c>
      <c r="C22" s="4" t="str">
        <f ca="1">一次テーブル!$M10</f>
        <v/>
      </c>
      <c r="D22" s="44" t="str">
        <f ca="1">IF($C22="","",SUMIFS('積算の内訳（明細入力）'!K:K,'積算の内訳（明細入力）'!$A:$A,一次テーブル!$L10,'積算の内訳（明細入力）'!$B:$B,一次テーブル!$M10))</f>
        <v/>
      </c>
      <c r="E22" s="44" t="str">
        <f ca="1">IF($C22="","",SUMIFS('積算の内訳（明細入力）'!L:L,'積算の内訳（明細入力）'!$A:$A,一次テーブル!$L10,'積算の内訳（明細入力）'!$B:$B,一次テーブル!$M10))</f>
        <v/>
      </c>
      <c r="F22" s="44" t="str">
        <f ca="1">IF($C22="","",SUMIFS('積算の内訳（明細入力）'!M:M,'積算の内訳（明細入力）'!$A:$A,一次テーブル!$L10,'積算の内訳（明細入力）'!$B:$B,一次テーブル!$M10))</f>
        <v/>
      </c>
      <c r="G22" s="44" t="str">
        <f ca="1">IF($C22="","",SUMIFS('積算の内訳（明細入力）'!N:N,'積算の内訳（明細入力）'!$A:$A,一次テーブル!$L10,'積算の内訳（明細入力）'!$B:$B,一次テーブル!$M10))</f>
        <v/>
      </c>
      <c r="H22" s="44" t="str">
        <f t="shared" ca="1" si="0"/>
        <v/>
      </c>
    </row>
    <row r="23" spans="2:8" x14ac:dyDescent="0.45">
      <c r="B23" s="4" t="str">
        <f ca="1">IF(一次テーブル!$L11&lt;&gt;一次テーブル!$L10,一次テーブル!$L11,"")</f>
        <v/>
      </c>
      <c r="C23" s="4" t="str">
        <f ca="1">一次テーブル!$M11</f>
        <v/>
      </c>
      <c r="D23" s="44" t="str">
        <f ca="1">IF($C23="","",SUMIFS('積算の内訳（明細入力）'!K:K,'積算の内訳（明細入力）'!$A:$A,一次テーブル!$L11,'積算の内訳（明細入力）'!$B:$B,一次テーブル!$M11))</f>
        <v/>
      </c>
      <c r="E23" s="44" t="str">
        <f ca="1">IF($C23="","",SUMIFS('積算の内訳（明細入力）'!L:L,'積算の内訳（明細入力）'!$A:$A,一次テーブル!$L11,'積算の内訳（明細入力）'!$B:$B,一次テーブル!$M11))</f>
        <v/>
      </c>
      <c r="F23" s="44" t="str">
        <f ca="1">IF($C23="","",SUMIFS('積算の内訳（明細入力）'!M:M,'積算の内訳（明細入力）'!$A:$A,一次テーブル!$L11,'積算の内訳（明細入力）'!$B:$B,一次テーブル!$M11))</f>
        <v/>
      </c>
      <c r="G23" s="44" t="str">
        <f ca="1">IF($C23="","",SUMIFS('積算の内訳（明細入力）'!N:N,'積算の内訳（明細入力）'!$A:$A,一次テーブル!$L11,'積算の内訳（明細入力）'!$B:$B,一次テーブル!$M11))</f>
        <v/>
      </c>
      <c r="H23" s="44" t="str">
        <f t="shared" ca="1" si="0"/>
        <v/>
      </c>
    </row>
    <row r="24" spans="2:8" x14ac:dyDescent="0.45">
      <c r="B24" s="4" t="str">
        <f ca="1">IF(一次テーブル!$L12&lt;&gt;一次テーブル!$L11,一次テーブル!$L12,"")</f>
        <v/>
      </c>
      <c r="C24" s="4" t="str">
        <f ca="1">一次テーブル!$M12</f>
        <v/>
      </c>
      <c r="D24" s="44" t="str">
        <f ca="1">IF($C24="","",SUMIFS('積算の内訳（明細入力）'!K:K,'積算の内訳（明細入力）'!$A:$A,一次テーブル!$L12,'積算の内訳（明細入力）'!$B:$B,一次テーブル!$M12))</f>
        <v/>
      </c>
      <c r="E24" s="44" t="str">
        <f ca="1">IF($C24="","",SUMIFS('積算の内訳（明細入力）'!L:L,'積算の内訳（明細入力）'!$A:$A,一次テーブル!$L12,'積算の内訳（明細入力）'!$B:$B,一次テーブル!$M12))</f>
        <v/>
      </c>
      <c r="F24" s="44" t="str">
        <f ca="1">IF($C24="","",SUMIFS('積算の内訳（明細入力）'!M:M,'積算の内訳（明細入力）'!$A:$A,一次テーブル!$L12,'積算の内訳（明細入力）'!$B:$B,一次テーブル!$M12))</f>
        <v/>
      </c>
      <c r="G24" s="44" t="str">
        <f ca="1">IF($C24="","",SUMIFS('積算の内訳（明細入力）'!N:N,'積算の内訳（明細入力）'!$A:$A,一次テーブル!$L12,'積算の内訳（明細入力）'!$B:$B,一次テーブル!$M12))</f>
        <v/>
      </c>
      <c r="H24" s="44" t="str">
        <f t="shared" ca="1" si="0"/>
        <v/>
      </c>
    </row>
    <row r="25" spans="2:8" x14ac:dyDescent="0.45">
      <c r="B25" s="4" t="str">
        <f ca="1">IF(一次テーブル!$L13&lt;&gt;一次テーブル!$L12,一次テーブル!$L13,"")</f>
        <v/>
      </c>
      <c r="C25" s="4" t="str">
        <f ca="1">一次テーブル!$M13</f>
        <v/>
      </c>
      <c r="D25" s="44" t="str">
        <f ca="1">IF($C25="","",SUMIFS('積算の内訳（明細入力）'!K:K,'積算の内訳（明細入力）'!$A:$A,一次テーブル!$L13,'積算の内訳（明細入力）'!$B:$B,一次テーブル!$M13))</f>
        <v/>
      </c>
      <c r="E25" s="44" t="str">
        <f ca="1">IF($C25="","",SUMIFS('積算の内訳（明細入力）'!L:L,'積算の内訳（明細入力）'!$A:$A,一次テーブル!$L13,'積算の内訳（明細入力）'!$B:$B,一次テーブル!$M13))</f>
        <v/>
      </c>
      <c r="F25" s="44" t="str">
        <f ca="1">IF($C25="","",SUMIFS('積算の内訳（明細入力）'!M:M,'積算の内訳（明細入力）'!$A:$A,一次テーブル!$L13,'積算の内訳（明細入力）'!$B:$B,一次テーブル!$M13))</f>
        <v/>
      </c>
      <c r="G25" s="44" t="str">
        <f ca="1">IF($C25="","",SUMIFS('積算の内訳（明細入力）'!N:N,'積算の内訳（明細入力）'!$A:$A,一次テーブル!$L13,'積算の内訳（明細入力）'!$B:$B,一次テーブル!$M13))</f>
        <v/>
      </c>
      <c r="H25" s="44" t="str">
        <f t="shared" ca="1" si="0"/>
        <v/>
      </c>
    </row>
    <row r="26" spans="2:8" x14ac:dyDescent="0.45">
      <c r="B26" s="4" t="str">
        <f ca="1">IF(一次テーブル!$L14&lt;&gt;一次テーブル!$L13,一次テーブル!$L14,"")</f>
        <v/>
      </c>
      <c r="C26" s="4" t="str">
        <f ca="1">一次テーブル!$M14</f>
        <v/>
      </c>
      <c r="D26" s="44" t="str">
        <f ca="1">IF($C26="","",SUMIFS('積算の内訳（明細入力）'!K:K,'積算の内訳（明細入力）'!$A:$A,一次テーブル!$L14,'積算の内訳（明細入力）'!$B:$B,一次テーブル!$M14))</f>
        <v/>
      </c>
      <c r="E26" s="44" t="str">
        <f ca="1">IF($C26="","",SUMIFS('積算の内訳（明細入力）'!L:L,'積算の内訳（明細入力）'!$A:$A,一次テーブル!$L14,'積算の内訳（明細入力）'!$B:$B,一次テーブル!$M14))</f>
        <v/>
      </c>
      <c r="F26" s="44" t="str">
        <f ca="1">IF($C26="","",SUMIFS('積算の内訳（明細入力）'!M:M,'積算の内訳（明細入力）'!$A:$A,一次テーブル!$L14,'積算の内訳（明細入力）'!$B:$B,一次テーブル!$M14))</f>
        <v/>
      </c>
      <c r="G26" s="44" t="str">
        <f ca="1">IF($C26="","",SUMIFS('積算の内訳（明細入力）'!N:N,'積算の内訳（明細入力）'!$A:$A,一次テーブル!$L14,'積算の内訳（明細入力）'!$B:$B,一次テーブル!$M14))</f>
        <v/>
      </c>
      <c r="H26" s="44" t="str">
        <f t="shared" ca="1" si="0"/>
        <v/>
      </c>
    </row>
    <row r="27" spans="2:8" x14ac:dyDescent="0.45">
      <c r="B27" s="4" t="str">
        <f ca="1">IF(一次テーブル!$L15&lt;&gt;一次テーブル!$L14,一次テーブル!$L15,"")</f>
        <v/>
      </c>
      <c r="C27" s="4" t="str">
        <f ca="1">一次テーブル!$M15</f>
        <v/>
      </c>
      <c r="D27" s="44" t="str">
        <f ca="1">IF($C27="","",SUMIFS('積算の内訳（明細入力）'!K:K,'積算の内訳（明細入力）'!$A:$A,一次テーブル!$L15,'積算の内訳（明細入力）'!$B:$B,一次テーブル!$M15))</f>
        <v/>
      </c>
      <c r="E27" s="44" t="str">
        <f ca="1">IF($C27="","",SUMIFS('積算の内訳（明細入力）'!L:L,'積算の内訳（明細入力）'!$A:$A,一次テーブル!$L15,'積算の内訳（明細入力）'!$B:$B,一次テーブル!$M15))</f>
        <v/>
      </c>
      <c r="F27" s="44" t="str">
        <f ca="1">IF($C27="","",SUMIFS('積算の内訳（明細入力）'!M:M,'積算の内訳（明細入力）'!$A:$A,一次テーブル!$L15,'積算の内訳（明細入力）'!$B:$B,一次テーブル!$M15))</f>
        <v/>
      </c>
      <c r="G27" s="44" t="str">
        <f ca="1">IF($C27="","",SUMIFS('積算の内訳（明細入力）'!N:N,'積算の内訳（明細入力）'!$A:$A,一次テーブル!$L15,'積算の内訳（明細入力）'!$B:$B,一次テーブル!$M15))</f>
        <v/>
      </c>
      <c r="H27" s="44" t="str">
        <f t="shared" ca="1" si="0"/>
        <v/>
      </c>
    </row>
    <row r="28" spans="2:8" x14ac:dyDescent="0.45">
      <c r="B28" s="4" t="str">
        <f ca="1">IF(一次テーブル!$L16&lt;&gt;一次テーブル!$L15,一次テーブル!$L16,"")</f>
        <v/>
      </c>
      <c r="C28" s="4" t="str">
        <f ca="1">一次テーブル!$M16</f>
        <v/>
      </c>
      <c r="D28" s="44" t="str">
        <f ca="1">IF($C28="","",SUMIFS('積算の内訳（明細入力）'!K:K,'積算の内訳（明細入力）'!$A:$A,一次テーブル!$L16,'積算の内訳（明細入力）'!$B:$B,一次テーブル!$M16))</f>
        <v/>
      </c>
      <c r="E28" s="44" t="str">
        <f ca="1">IF($C28="","",SUMIFS('積算の内訳（明細入力）'!L:L,'積算の内訳（明細入力）'!$A:$A,一次テーブル!$L16,'積算の内訳（明細入力）'!$B:$B,一次テーブル!$M16))</f>
        <v/>
      </c>
      <c r="F28" s="44" t="str">
        <f ca="1">IF($C28="","",SUMIFS('積算の内訳（明細入力）'!M:M,'積算の内訳（明細入力）'!$A:$A,一次テーブル!$L16,'積算の内訳（明細入力）'!$B:$B,一次テーブル!$M16))</f>
        <v/>
      </c>
      <c r="G28" s="44" t="str">
        <f ca="1">IF($C28="","",SUMIFS('積算の内訳（明細入力）'!N:N,'積算の内訳（明細入力）'!$A:$A,一次テーブル!$L16,'積算の内訳（明細入力）'!$B:$B,一次テーブル!$M16))</f>
        <v/>
      </c>
      <c r="H28" s="44" t="str">
        <f t="shared" ca="1" si="0"/>
        <v/>
      </c>
    </row>
    <row r="29" spans="2:8" x14ac:dyDescent="0.45">
      <c r="B29" s="4" t="str">
        <f ca="1">IF(一次テーブル!$L17&lt;&gt;一次テーブル!$L16,一次テーブル!$L17,"")</f>
        <v/>
      </c>
      <c r="C29" s="4" t="str">
        <f ca="1">一次テーブル!$M17</f>
        <v/>
      </c>
      <c r="D29" s="44" t="str">
        <f ca="1">IF($C29="","",SUMIFS('積算の内訳（明細入力）'!K:K,'積算の内訳（明細入力）'!$A:$A,一次テーブル!$L17,'積算の内訳（明細入力）'!$B:$B,一次テーブル!$M17))</f>
        <v/>
      </c>
      <c r="E29" s="44" t="str">
        <f ca="1">IF($C29="","",SUMIFS('積算の内訳（明細入力）'!L:L,'積算の内訳（明細入力）'!$A:$A,一次テーブル!$L17,'積算の内訳（明細入力）'!$B:$B,一次テーブル!$M17))</f>
        <v/>
      </c>
      <c r="F29" s="44" t="str">
        <f ca="1">IF($C29="","",SUMIFS('積算の内訳（明細入力）'!M:M,'積算の内訳（明細入力）'!$A:$A,一次テーブル!$L17,'積算の内訳（明細入力）'!$B:$B,一次テーブル!$M17))</f>
        <v/>
      </c>
      <c r="G29" s="44" t="str">
        <f ca="1">IF($C29="","",SUMIFS('積算の内訳（明細入力）'!N:N,'積算の内訳（明細入力）'!$A:$A,一次テーブル!$L17,'積算の内訳（明細入力）'!$B:$B,一次テーブル!$M17))</f>
        <v/>
      </c>
      <c r="H29" s="44" t="str">
        <f t="shared" ca="1" si="0"/>
        <v/>
      </c>
    </row>
    <row r="30" spans="2:8" x14ac:dyDescent="0.45">
      <c r="B30" s="4" t="str">
        <f ca="1">IF(一次テーブル!$L18&lt;&gt;一次テーブル!$L17,一次テーブル!$L18,"")</f>
        <v/>
      </c>
      <c r="C30" s="4" t="str">
        <f ca="1">一次テーブル!$M18</f>
        <v/>
      </c>
      <c r="D30" s="44" t="str">
        <f ca="1">IF($C30="","",SUMIFS('積算の内訳（明細入力）'!K:K,'積算の内訳（明細入力）'!$A:$A,一次テーブル!$L18,'積算の内訳（明細入力）'!$B:$B,一次テーブル!$M18))</f>
        <v/>
      </c>
      <c r="E30" s="44" t="str">
        <f ca="1">IF($C30="","",SUMIFS('積算の内訳（明細入力）'!L:L,'積算の内訳（明細入力）'!$A:$A,一次テーブル!$L18,'積算の内訳（明細入力）'!$B:$B,一次テーブル!$M18))</f>
        <v/>
      </c>
      <c r="F30" s="44" t="str">
        <f ca="1">IF($C30="","",SUMIFS('積算の内訳（明細入力）'!M:M,'積算の内訳（明細入力）'!$A:$A,一次テーブル!$L18,'積算の内訳（明細入力）'!$B:$B,一次テーブル!$M18))</f>
        <v/>
      </c>
      <c r="G30" s="44" t="str">
        <f ca="1">IF($C30="","",SUMIFS('積算の内訳（明細入力）'!N:N,'積算の内訳（明細入力）'!$A:$A,一次テーブル!$L18,'積算の内訳（明細入力）'!$B:$B,一次テーブル!$M18))</f>
        <v/>
      </c>
      <c r="H30" s="44" t="str">
        <f t="shared" ca="1" si="0"/>
        <v/>
      </c>
    </row>
    <row r="31" spans="2:8" x14ac:dyDescent="0.45">
      <c r="B31" s="4" t="str">
        <f ca="1">IF(一次テーブル!$L19&lt;&gt;一次テーブル!$L18,一次テーブル!$L19,"")</f>
        <v/>
      </c>
      <c r="C31" s="4" t="str">
        <f ca="1">一次テーブル!$M19</f>
        <v/>
      </c>
      <c r="D31" s="44" t="str">
        <f ca="1">IF($C31="","",SUMIFS('積算の内訳（明細入力）'!K:K,'積算の内訳（明細入力）'!$A:$A,一次テーブル!$L19,'積算の内訳（明細入力）'!$B:$B,一次テーブル!$M19))</f>
        <v/>
      </c>
      <c r="E31" s="44" t="str">
        <f ca="1">IF($C31="","",SUMIFS('積算の内訳（明細入力）'!L:L,'積算の内訳（明細入力）'!$A:$A,一次テーブル!$L19,'積算の内訳（明細入力）'!$B:$B,一次テーブル!$M19))</f>
        <v/>
      </c>
      <c r="F31" s="44" t="str">
        <f ca="1">IF($C31="","",SUMIFS('積算の内訳（明細入力）'!M:M,'積算の内訳（明細入力）'!$A:$A,一次テーブル!$L19,'積算の内訳（明細入力）'!$B:$B,一次テーブル!$M19))</f>
        <v/>
      </c>
      <c r="G31" s="44" t="str">
        <f ca="1">IF($C31="","",SUMIFS('積算の内訳（明細入力）'!N:N,'積算の内訳（明細入力）'!$A:$A,一次テーブル!$L19,'積算の内訳（明細入力）'!$B:$B,一次テーブル!$M19))</f>
        <v/>
      </c>
      <c r="H31" s="44" t="str">
        <f t="shared" ca="1" si="0"/>
        <v/>
      </c>
    </row>
    <row r="32" spans="2:8" x14ac:dyDescent="0.45">
      <c r="B32" s="4" t="str">
        <f ca="1">IF(一次テーブル!$L20&lt;&gt;一次テーブル!$L19,一次テーブル!$L20,"")</f>
        <v/>
      </c>
      <c r="C32" s="4" t="str">
        <f ca="1">一次テーブル!$M20</f>
        <v/>
      </c>
      <c r="D32" s="44" t="str">
        <f ca="1">IF($C32="","",SUMIFS('積算の内訳（明細入力）'!K:K,'積算の内訳（明細入力）'!$A:$A,一次テーブル!$L20,'積算の内訳（明細入力）'!$B:$B,一次テーブル!$M20))</f>
        <v/>
      </c>
      <c r="E32" s="44" t="str">
        <f ca="1">IF($C32="","",SUMIFS('積算の内訳（明細入力）'!L:L,'積算の内訳（明細入力）'!$A:$A,一次テーブル!$L20,'積算の内訳（明細入力）'!$B:$B,一次テーブル!$M20))</f>
        <v/>
      </c>
      <c r="F32" s="44" t="str">
        <f ca="1">IF($C32="","",SUMIFS('積算の内訳（明細入力）'!M:M,'積算の内訳（明細入力）'!$A:$A,一次テーブル!$L20,'積算の内訳（明細入力）'!$B:$B,一次テーブル!$M20))</f>
        <v/>
      </c>
      <c r="G32" s="44" t="str">
        <f ca="1">IF($C32="","",SUMIFS('積算の内訳（明細入力）'!N:N,'積算の内訳（明細入力）'!$A:$A,一次テーブル!$L20,'積算の内訳（明細入力）'!$B:$B,一次テーブル!$M20))</f>
        <v/>
      </c>
      <c r="H32" s="44" t="str">
        <f t="shared" ca="1" si="0"/>
        <v/>
      </c>
    </row>
    <row r="33" spans="2:8" x14ac:dyDescent="0.45">
      <c r="B33" s="4" t="str">
        <f ca="1">IF(一次テーブル!$L21&lt;&gt;一次テーブル!$L20,一次テーブル!$L21,"")</f>
        <v/>
      </c>
      <c r="C33" s="4" t="str">
        <f ca="1">一次テーブル!$M21</f>
        <v/>
      </c>
      <c r="D33" s="44" t="str">
        <f ca="1">IF($C33="","",SUMIFS('積算の内訳（明細入力）'!K:K,'積算の内訳（明細入力）'!$A:$A,一次テーブル!$L21,'積算の内訳（明細入力）'!$B:$B,一次テーブル!$M21))</f>
        <v/>
      </c>
      <c r="E33" s="44" t="str">
        <f ca="1">IF($C33="","",SUMIFS('積算の内訳（明細入力）'!L:L,'積算の内訳（明細入力）'!$A:$A,一次テーブル!$L21,'積算の内訳（明細入力）'!$B:$B,一次テーブル!$M21))</f>
        <v/>
      </c>
      <c r="F33" s="44" t="str">
        <f ca="1">IF($C33="","",SUMIFS('積算の内訳（明細入力）'!M:M,'積算の内訳（明細入力）'!$A:$A,一次テーブル!$L21,'積算の内訳（明細入力）'!$B:$B,一次テーブル!$M21))</f>
        <v/>
      </c>
      <c r="G33" s="44" t="str">
        <f ca="1">IF($C33="","",SUMIFS('積算の内訳（明細入力）'!N:N,'積算の内訳（明細入力）'!$A:$A,一次テーブル!$L21,'積算の内訳（明細入力）'!$B:$B,一次テーブル!$M21))</f>
        <v/>
      </c>
      <c r="H33" s="44" t="str">
        <f t="shared" ca="1" si="0"/>
        <v/>
      </c>
    </row>
    <row r="34" spans="2:8" x14ac:dyDescent="0.45">
      <c r="B34" s="4" t="str">
        <f ca="1">IF(一次テーブル!$L22&lt;&gt;一次テーブル!$L21,一次テーブル!$L22,"")</f>
        <v/>
      </c>
      <c r="C34" s="4" t="str">
        <f ca="1">一次テーブル!$M22</f>
        <v/>
      </c>
      <c r="D34" s="44" t="str">
        <f ca="1">IF($C34="","",SUMIFS('積算の内訳（明細入力）'!K:K,'積算の内訳（明細入力）'!$A:$A,一次テーブル!$L22,'積算の内訳（明細入力）'!$B:$B,一次テーブル!$M22))</f>
        <v/>
      </c>
      <c r="E34" s="44" t="str">
        <f ca="1">IF($C34="","",SUMIFS('積算の内訳（明細入力）'!L:L,'積算の内訳（明細入力）'!$A:$A,一次テーブル!$L22,'積算の内訳（明細入力）'!$B:$B,一次テーブル!$M22))</f>
        <v/>
      </c>
      <c r="F34" s="44" t="str">
        <f ca="1">IF($C34="","",SUMIFS('積算の内訳（明細入力）'!M:M,'積算の内訳（明細入力）'!$A:$A,一次テーブル!$L22,'積算の内訳（明細入力）'!$B:$B,一次テーブル!$M22))</f>
        <v/>
      </c>
      <c r="G34" s="44" t="str">
        <f ca="1">IF($C34="","",SUMIFS('積算の内訳（明細入力）'!N:N,'積算の内訳（明細入力）'!$A:$A,一次テーブル!$L22,'積算の内訳（明細入力）'!$B:$B,一次テーブル!$M22))</f>
        <v/>
      </c>
      <c r="H34" s="44" t="str">
        <f t="shared" ca="1" si="0"/>
        <v/>
      </c>
    </row>
    <row r="35" spans="2:8" x14ac:dyDescent="0.45">
      <c r="B35" s="4" t="str">
        <f ca="1">IF(一次テーブル!$L23&lt;&gt;一次テーブル!$L22,一次テーブル!$L23,"")</f>
        <v/>
      </c>
      <c r="C35" s="4" t="str">
        <f ca="1">一次テーブル!$M23</f>
        <v/>
      </c>
      <c r="D35" s="44" t="str">
        <f ca="1">IF($C35="","",SUMIFS('積算の内訳（明細入力）'!K:K,'積算の内訳（明細入力）'!$A:$A,一次テーブル!$L23,'積算の内訳（明細入力）'!$B:$B,一次テーブル!$M23))</f>
        <v/>
      </c>
      <c r="E35" s="44" t="str">
        <f ca="1">IF($C35="","",SUMIFS('積算の内訳（明細入力）'!L:L,'積算の内訳（明細入力）'!$A:$A,一次テーブル!$L23,'積算の内訳（明細入力）'!$B:$B,一次テーブル!$M23))</f>
        <v/>
      </c>
      <c r="F35" s="44" t="str">
        <f ca="1">IF($C35="","",SUMIFS('積算の内訳（明細入力）'!M:M,'積算の内訳（明細入力）'!$A:$A,一次テーブル!$L23,'積算の内訳（明細入力）'!$B:$B,一次テーブル!$M23))</f>
        <v/>
      </c>
      <c r="G35" s="44" t="str">
        <f ca="1">IF($C35="","",SUMIFS('積算の内訳（明細入力）'!N:N,'積算の内訳（明細入力）'!$A:$A,一次テーブル!$L23,'積算の内訳（明細入力）'!$B:$B,一次テーブル!$M23))</f>
        <v/>
      </c>
      <c r="H35" s="44" t="str">
        <f t="shared" ca="1" si="0"/>
        <v/>
      </c>
    </row>
    <row r="36" spans="2:8" x14ac:dyDescent="0.45">
      <c r="B36" s="4" t="str">
        <f ca="1">IF(一次テーブル!$L24&lt;&gt;一次テーブル!$L23,一次テーブル!$L24,"")</f>
        <v/>
      </c>
      <c r="C36" s="4" t="str">
        <f ca="1">一次テーブル!$M24</f>
        <v/>
      </c>
      <c r="D36" s="44" t="str">
        <f ca="1">IF($C36="","",SUMIFS('積算の内訳（明細入力）'!K:K,'積算の内訳（明細入力）'!$A:$A,一次テーブル!$L24,'積算の内訳（明細入力）'!$B:$B,一次テーブル!$M24))</f>
        <v/>
      </c>
      <c r="E36" s="44" t="str">
        <f ca="1">IF($C36="","",SUMIFS('積算の内訳（明細入力）'!L:L,'積算の内訳（明細入力）'!$A:$A,一次テーブル!$L24,'積算の内訳（明細入力）'!$B:$B,一次テーブル!$M24))</f>
        <v/>
      </c>
      <c r="F36" s="44" t="str">
        <f ca="1">IF($C36="","",SUMIFS('積算の内訳（明細入力）'!M:M,'積算の内訳（明細入力）'!$A:$A,一次テーブル!$L24,'積算の内訳（明細入力）'!$B:$B,一次テーブル!$M24))</f>
        <v/>
      </c>
      <c r="G36" s="44" t="str">
        <f ca="1">IF($C36="","",SUMIFS('積算の内訳（明細入力）'!N:N,'積算の内訳（明細入力）'!$A:$A,一次テーブル!$L24,'積算の内訳（明細入力）'!$B:$B,一次テーブル!$M24))</f>
        <v/>
      </c>
      <c r="H36" s="44" t="str">
        <f t="shared" ca="1" si="0"/>
        <v/>
      </c>
    </row>
    <row r="37" spans="2:8" x14ac:dyDescent="0.45">
      <c r="B37" s="4" t="str">
        <f ca="1">IF(一次テーブル!$L25&lt;&gt;一次テーブル!$L24,一次テーブル!$L25,"")</f>
        <v/>
      </c>
      <c r="C37" s="4" t="str">
        <f ca="1">一次テーブル!$M25</f>
        <v/>
      </c>
      <c r="D37" s="44" t="str">
        <f ca="1">IF($C37="","",SUMIFS('積算の内訳（明細入力）'!K:K,'積算の内訳（明細入力）'!$A:$A,一次テーブル!$L25,'積算の内訳（明細入力）'!$B:$B,一次テーブル!$M25))</f>
        <v/>
      </c>
      <c r="E37" s="44" t="str">
        <f ca="1">IF($C37="","",SUMIFS('積算の内訳（明細入力）'!L:L,'積算の内訳（明細入力）'!$A:$A,一次テーブル!$L25,'積算の内訳（明細入力）'!$B:$B,一次テーブル!$M25))</f>
        <v/>
      </c>
      <c r="F37" s="44" t="str">
        <f ca="1">IF($C37="","",SUMIFS('積算の内訳（明細入力）'!M:M,'積算の内訳（明細入力）'!$A:$A,一次テーブル!$L25,'積算の内訳（明細入力）'!$B:$B,一次テーブル!$M25))</f>
        <v/>
      </c>
      <c r="G37" s="44" t="str">
        <f ca="1">IF($C37="","",SUMIFS('積算の内訳（明細入力）'!N:N,'積算の内訳（明細入力）'!$A:$A,一次テーブル!$L25,'積算の内訳（明細入力）'!$B:$B,一次テーブル!$M25))</f>
        <v/>
      </c>
      <c r="H37" s="44" t="str">
        <f t="shared" ca="1" si="0"/>
        <v/>
      </c>
    </row>
    <row r="38" spans="2:8" x14ac:dyDescent="0.45">
      <c r="B38" s="4" t="str">
        <f ca="1">IF(一次テーブル!$L26&lt;&gt;一次テーブル!$L25,一次テーブル!$L26,"")</f>
        <v/>
      </c>
      <c r="C38" s="4" t="str">
        <f ca="1">一次テーブル!$M26</f>
        <v/>
      </c>
      <c r="D38" s="44" t="str">
        <f ca="1">IF($C38="","",SUMIFS('積算の内訳（明細入力）'!K:K,'積算の内訳（明細入力）'!$A:$A,一次テーブル!$L26,'積算の内訳（明細入力）'!$B:$B,一次テーブル!$M26))</f>
        <v/>
      </c>
      <c r="E38" s="44" t="str">
        <f ca="1">IF($C38="","",SUMIFS('積算の内訳（明細入力）'!L:L,'積算の内訳（明細入力）'!$A:$A,一次テーブル!$L26,'積算の内訳（明細入力）'!$B:$B,一次テーブル!$M26))</f>
        <v/>
      </c>
      <c r="F38" s="44" t="str">
        <f ca="1">IF($C38="","",SUMIFS('積算の内訳（明細入力）'!M:M,'積算の内訳（明細入力）'!$A:$A,一次テーブル!$L26,'積算の内訳（明細入力）'!$B:$B,一次テーブル!$M26))</f>
        <v/>
      </c>
      <c r="G38" s="44" t="str">
        <f ca="1">IF($C38="","",SUMIFS('積算の内訳（明細入力）'!N:N,'積算の内訳（明細入力）'!$A:$A,一次テーブル!$L26,'積算の内訳（明細入力）'!$B:$B,一次テーブル!$M26))</f>
        <v/>
      </c>
      <c r="H38" s="44" t="str">
        <f t="shared" ca="1" si="0"/>
        <v/>
      </c>
    </row>
    <row r="39" spans="2:8" x14ac:dyDescent="0.45">
      <c r="B39" s="4" t="str">
        <f ca="1">IF(一次テーブル!$L27&lt;&gt;一次テーブル!$L26,一次テーブル!$L27,"")</f>
        <v/>
      </c>
      <c r="C39" s="4" t="str">
        <f ca="1">一次テーブル!$M27</f>
        <v/>
      </c>
      <c r="D39" s="44" t="str">
        <f ca="1">IF($C39="","",SUMIFS('積算の内訳（明細入力）'!K:K,'積算の内訳（明細入力）'!$A:$A,一次テーブル!$L27,'積算の内訳（明細入力）'!$B:$B,一次テーブル!$M27))</f>
        <v/>
      </c>
      <c r="E39" s="44" t="str">
        <f ca="1">IF($C39="","",SUMIFS('積算の内訳（明細入力）'!L:L,'積算の内訳（明細入力）'!$A:$A,一次テーブル!$L27,'積算の内訳（明細入力）'!$B:$B,一次テーブル!$M27))</f>
        <v/>
      </c>
      <c r="F39" s="44" t="str">
        <f ca="1">IF($C39="","",SUMIFS('積算の内訳（明細入力）'!M:M,'積算の内訳（明細入力）'!$A:$A,一次テーブル!$L27,'積算の内訳（明細入力）'!$B:$B,一次テーブル!$M27))</f>
        <v/>
      </c>
      <c r="G39" s="44" t="str">
        <f ca="1">IF($C39="","",SUMIFS('積算の内訳（明細入力）'!N:N,'積算の内訳（明細入力）'!$A:$A,一次テーブル!$L27,'積算の内訳（明細入力）'!$B:$B,一次テーブル!$M27))</f>
        <v/>
      </c>
      <c r="H39" s="44" t="str">
        <f t="shared" ca="1" si="0"/>
        <v/>
      </c>
    </row>
    <row r="40" spans="2:8" x14ac:dyDescent="0.45">
      <c r="B40" s="4" t="str">
        <f ca="1">IF(一次テーブル!$L28&lt;&gt;一次テーブル!$L27,一次テーブル!$L28,"")</f>
        <v/>
      </c>
      <c r="C40" s="4" t="str">
        <f ca="1">一次テーブル!$M28</f>
        <v/>
      </c>
      <c r="D40" s="44" t="str">
        <f ca="1">IF($C40="","",SUMIFS('積算の内訳（明細入力）'!K:K,'積算の内訳（明細入力）'!$A:$A,一次テーブル!$L28,'積算の内訳（明細入力）'!$B:$B,一次テーブル!$M28))</f>
        <v/>
      </c>
      <c r="E40" s="44" t="str">
        <f ca="1">IF($C40="","",SUMIFS('積算の内訳（明細入力）'!L:L,'積算の内訳（明細入力）'!$A:$A,一次テーブル!$L28,'積算の内訳（明細入力）'!$B:$B,一次テーブル!$M28))</f>
        <v/>
      </c>
      <c r="F40" s="44" t="str">
        <f ca="1">IF($C40="","",SUMIFS('積算の内訳（明細入力）'!M:M,'積算の内訳（明細入力）'!$A:$A,一次テーブル!$L28,'積算の内訳（明細入力）'!$B:$B,一次テーブル!$M28))</f>
        <v/>
      </c>
      <c r="G40" s="44" t="str">
        <f ca="1">IF($C40="","",SUMIFS('積算の内訳（明細入力）'!N:N,'積算の内訳（明細入力）'!$A:$A,一次テーブル!$L28,'積算の内訳（明細入力）'!$B:$B,一次テーブル!$M28))</f>
        <v/>
      </c>
      <c r="H40" s="44" t="str">
        <f t="shared" ca="1" si="0"/>
        <v/>
      </c>
    </row>
    <row r="41" spans="2:8" x14ac:dyDescent="0.45">
      <c r="B41" s="4" t="str">
        <f ca="1">IF(一次テーブル!$L29&lt;&gt;一次テーブル!$L28,一次テーブル!$L29,"")</f>
        <v/>
      </c>
      <c r="C41" s="4" t="str">
        <f ca="1">一次テーブル!$M29</f>
        <v/>
      </c>
      <c r="D41" s="44" t="str">
        <f ca="1">IF($C41="","",SUMIFS('積算の内訳（明細入力）'!K:K,'積算の内訳（明細入力）'!$A:$A,一次テーブル!$L29,'積算の内訳（明細入力）'!$B:$B,一次テーブル!$M29))</f>
        <v/>
      </c>
      <c r="E41" s="44" t="str">
        <f ca="1">IF($C41="","",SUMIFS('積算の内訳（明細入力）'!L:L,'積算の内訳（明細入力）'!$A:$A,一次テーブル!$L29,'積算の内訳（明細入力）'!$B:$B,一次テーブル!$M29))</f>
        <v/>
      </c>
      <c r="F41" s="44" t="str">
        <f ca="1">IF($C41="","",SUMIFS('積算の内訳（明細入力）'!M:M,'積算の内訳（明細入力）'!$A:$A,一次テーブル!$L29,'積算の内訳（明細入力）'!$B:$B,一次テーブル!$M29))</f>
        <v/>
      </c>
      <c r="G41" s="44" t="str">
        <f ca="1">IF($C41="","",SUMIFS('積算の内訳（明細入力）'!N:N,'積算の内訳（明細入力）'!$A:$A,一次テーブル!$L29,'積算の内訳（明細入力）'!$B:$B,一次テーブル!$M29))</f>
        <v/>
      </c>
      <c r="H41" s="44" t="str">
        <f t="shared" ca="1" si="0"/>
        <v/>
      </c>
    </row>
    <row r="42" spans="2:8" x14ac:dyDescent="0.45">
      <c r="B42" s="4" t="str">
        <f ca="1">IF(一次テーブル!$L30&lt;&gt;一次テーブル!$L29,一次テーブル!$L30,"")</f>
        <v/>
      </c>
      <c r="C42" s="4" t="str">
        <f ca="1">一次テーブル!$M30</f>
        <v/>
      </c>
      <c r="D42" s="44" t="str">
        <f ca="1">IF($C42="","",SUMIFS('積算の内訳（明細入力）'!K:K,'積算の内訳（明細入力）'!$A:$A,一次テーブル!$L30,'積算の内訳（明細入力）'!$B:$B,一次テーブル!$M30))</f>
        <v/>
      </c>
      <c r="E42" s="44" t="str">
        <f ca="1">IF($C42="","",SUMIFS('積算の内訳（明細入力）'!L:L,'積算の内訳（明細入力）'!$A:$A,一次テーブル!$L30,'積算の内訳（明細入力）'!$B:$B,一次テーブル!$M30))</f>
        <v/>
      </c>
      <c r="F42" s="44" t="str">
        <f ca="1">IF($C42="","",SUMIFS('積算の内訳（明細入力）'!M:M,'積算の内訳（明細入力）'!$A:$A,一次テーブル!$L30,'積算の内訳（明細入力）'!$B:$B,一次テーブル!$M30))</f>
        <v/>
      </c>
      <c r="G42" s="44" t="str">
        <f ca="1">IF($C42="","",SUMIFS('積算の内訳（明細入力）'!N:N,'積算の内訳（明細入力）'!$A:$A,一次テーブル!$L30,'積算の内訳（明細入力）'!$B:$B,一次テーブル!$M30))</f>
        <v/>
      </c>
      <c r="H42" s="44" t="str">
        <f t="shared" ca="1" si="0"/>
        <v/>
      </c>
    </row>
    <row r="43" spans="2:8" x14ac:dyDescent="0.45">
      <c r="B43" s="4" t="str">
        <f ca="1">IF(一次テーブル!$L31&lt;&gt;一次テーブル!$L30,一次テーブル!$L31,"")</f>
        <v/>
      </c>
      <c r="C43" s="4" t="str">
        <f ca="1">一次テーブル!$M31</f>
        <v/>
      </c>
      <c r="D43" s="44" t="str">
        <f ca="1">IF($C43="","",SUMIFS('積算の内訳（明細入力）'!K:K,'積算の内訳（明細入力）'!$A:$A,一次テーブル!$L31,'積算の内訳（明細入力）'!$B:$B,一次テーブル!$M31))</f>
        <v/>
      </c>
      <c r="E43" s="44" t="str">
        <f ca="1">IF($C43="","",SUMIFS('積算の内訳（明細入力）'!L:L,'積算の内訳（明細入力）'!$A:$A,一次テーブル!$L31,'積算の内訳（明細入力）'!$B:$B,一次テーブル!$M31))</f>
        <v/>
      </c>
      <c r="F43" s="44" t="str">
        <f ca="1">IF($C43="","",SUMIFS('積算の内訳（明細入力）'!M:M,'積算の内訳（明細入力）'!$A:$A,一次テーブル!$L31,'積算の内訳（明細入力）'!$B:$B,一次テーブル!$M31))</f>
        <v/>
      </c>
      <c r="G43" s="44" t="str">
        <f ca="1">IF($C43="","",SUMIFS('積算の内訳（明細入力）'!N:N,'積算の内訳（明細入力）'!$A:$A,一次テーブル!$L31,'積算の内訳（明細入力）'!$B:$B,一次テーブル!$M31))</f>
        <v/>
      </c>
      <c r="H43" s="44" t="str">
        <f t="shared" ca="1" si="0"/>
        <v/>
      </c>
    </row>
    <row r="44" spans="2:8" x14ac:dyDescent="0.45">
      <c r="B44" s="4" t="str">
        <f ca="1">IF(一次テーブル!$L32&lt;&gt;一次テーブル!$L31,一次テーブル!$L32,"")</f>
        <v/>
      </c>
      <c r="C44" s="4" t="str">
        <f ca="1">一次テーブル!$M32</f>
        <v/>
      </c>
      <c r="D44" s="44" t="str">
        <f ca="1">IF($C44="","",SUMIFS('積算の内訳（明細入力）'!K:K,'積算の内訳（明細入力）'!$A:$A,一次テーブル!$L32,'積算の内訳（明細入力）'!$B:$B,一次テーブル!$M32))</f>
        <v/>
      </c>
      <c r="E44" s="44" t="str">
        <f ca="1">IF($C44="","",SUMIFS('積算の内訳（明細入力）'!L:L,'積算の内訳（明細入力）'!$A:$A,一次テーブル!$L32,'積算の内訳（明細入力）'!$B:$B,一次テーブル!$M32))</f>
        <v/>
      </c>
      <c r="F44" s="44" t="str">
        <f ca="1">IF($C44="","",SUMIFS('積算の内訳（明細入力）'!M:M,'積算の内訳（明細入力）'!$A:$A,一次テーブル!$L32,'積算の内訳（明細入力）'!$B:$B,一次テーブル!$M32))</f>
        <v/>
      </c>
      <c r="G44" s="44" t="str">
        <f ca="1">IF($C44="","",SUMIFS('積算の内訳（明細入力）'!N:N,'積算の内訳（明細入力）'!$A:$A,一次テーブル!$L32,'積算の内訳（明細入力）'!$B:$B,一次テーブル!$M32))</f>
        <v/>
      </c>
      <c r="H44" s="44" t="str">
        <f t="shared" ca="1" si="0"/>
        <v/>
      </c>
    </row>
    <row r="45" spans="2:8" x14ac:dyDescent="0.45">
      <c r="B45" s="4" t="str">
        <f ca="1">IF(一次テーブル!$L33&lt;&gt;一次テーブル!$L32,一次テーブル!$L33,"")</f>
        <v/>
      </c>
      <c r="C45" s="4" t="str">
        <f ca="1">一次テーブル!$M33</f>
        <v/>
      </c>
      <c r="D45" s="44" t="str">
        <f ca="1">IF($C45="","",SUMIFS('積算の内訳（明細入力）'!K:K,'積算の内訳（明細入力）'!$A:$A,一次テーブル!$L33,'積算の内訳（明細入力）'!$B:$B,一次テーブル!$M33))</f>
        <v/>
      </c>
      <c r="E45" s="44" t="str">
        <f ca="1">IF($C45="","",SUMIFS('積算の内訳（明細入力）'!L:L,'積算の内訳（明細入力）'!$A:$A,一次テーブル!$L33,'積算の内訳（明細入力）'!$B:$B,一次テーブル!$M33))</f>
        <v/>
      </c>
      <c r="F45" s="44" t="str">
        <f ca="1">IF($C45="","",SUMIFS('積算の内訳（明細入力）'!M:M,'積算の内訳（明細入力）'!$A:$A,一次テーブル!$L33,'積算の内訳（明細入力）'!$B:$B,一次テーブル!$M33))</f>
        <v/>
      </c>
      <c r="G45" s="44" t="str">
        <f ca="1">IF($C45="","",SUMIFS('積算の内訳（明細入力）'!N:N,'積算の内訳（明細入力）'!$A:$A,一次テーブル!$L33,'積算の内訳（明細入力）'!$B:$B,一次テーブル!$M33))</f>
        <v/>
      </c>
      <c r="H45" s="44" t="str">
        <f t="shared" ca="1" si="0"/>
        <v/>
      </c>
    </row>
    <row r="46" spans="2:8" x14ac:dyDescent="0.45">
      <c r="B46" s="4" t="str">
        <f ca="1">IF(一次テーブル!$L34&lt;&gt;一次テーブル!$L33,一次テーブル!$L34,"")</f>
        <v/>
      </c>
      <c r="C46" s="4" t="str">
        <f ca="1">一次テーブル!$M34</f>
        <v/>
      </c>
      <c r="D46" s="44" t="str">
        <f ca="1">IF($C46="","",SUMIFS('積算の内訳（明細入力）'!K:K,'積算の内訳（明細入力）'!$A:$A,一次テーブル!$L34,'積算の内訳（明細入力）'!$B:$B,一次テーブル!$M34))</f>
        <v/>
      </c>
      <c r="E46" s="44" t="str">
        <f ca="1">IF($C46="","",SUMIFS('積算の内訳（明細入力）'!L:L,'積算の内訳（明細入力）'!$A:$A,一次テーブル!$L34,'積算の内訳（明細入力）'!$B:$B,一次テーブル!$M34))</f>
        <v/>
      </c>
      <c r="F46" s="44" t="str">
        <f ca="1">IF($C46="","",SUMIFS('積算の内訳（明細入力）'!M:M,'積算の内訳（明細入力）'!$A:$A,一次テーブル!$L34,'積算の内訳（明細入力）'!$B:$B,一次テーブル!$M34))</f>
        <v/>
      </c>
      <c r="G46" s="44" t="str">
        <f ca="1">IF($C46="","",SUMIFS('積算の内訳（明細入力）'!N:N,'積算の内訳（明細入力）'!$A:$A,一次テーブル!$L34,'積算の内訳（明細入力）'!$B:$B,一次テーブル!$M34))</f>
        <v/>
      </c>
      <c r="H46" s="44" t="str">
        <f t="shared" ca="1" si="0"/>
        <v/>
      </c>
    </row>
    <row r="47" spans="2:8" x14ac:dyDescent="0.45">
      <c r="B47" s="4" t="str">
        <f ca="1">IF(一次テーブル!$L35&lt;&gt;一次テーブル!$L34,一次テーブル!$L35,"")</f>
        <v/>
      </c>
      <c r="C47" s="4" t="str">
        <f ca="1">一次テーブル!$M35</f>
        <v/>
      </c>
      <c r="D47" s="44" t="str">
        <f ca="1">IF($C47="","",SUMIFS('積算の内訳（明細入力）'!K:K,'積算の内訳（明細入力）'!$A:$A,一次テーブル!$L35,'積算の内訳（明細入力）'!$B:$B,一次テーブル!$M35))</f>
        <v/>
      </c>
      <c r="E47" s="44" t="str">
        <f ca="1">IF($C47="","",SUMIFS('積算の内訳（明細入力）'!L:L,'積算の内訳（明細入力）'!$A:$A,一次テーブル!$L35,'積算の内訳（明細入力）'!$B:$B,一次テーブル!$M35))</f>
        <v/>
      </c>
      <c r="F47" s="44" t="str">
        <f ca="1">IF($C47="","",SUMIFS('積算の内訳（明細入力）'!M:M,'積算の内訳（明細入力）'!$A:$A,一次テーブル!$L35,'積算の内訳（明細入力）'!$B:$B,一次テーブル!$M35))</f>
        <v/>
      </c>
      <c r="G47" s="44" t="str">
        <f ca="1">IF($C47="","",SUMIFS('積算の内訳（明細入力）'!N:N,'積算の内訳（明細入力）'!$A:$A,一次テーブル!$L35,'積算の内訳（明細入力）'!$B:$B,一次テーブル!$M35))</f>
        <v/>
      </c>
      <c r="H47" s="44" t="str">
        <f t="shared" ca="1" si="0"/>
        <v/>
      </c>
    </row>
    <row r="48" spans="2:8" x14ac:dyDescent="0.45">
      <c r="B48" s="4" t="str">
        <f ca="1">IF(一次テーブル!$L36&lt;&gt;一次テーブル!$L35,一次テーブル!$L36,"")</f>
        <v/>
      </c>
      <c r="C48" s="4" t="str">
        <f ca="1">一次テーブル!$M36</f>
        <v/>
      </c>
      <c r="D48" s="44" t="str">
        <f ca="1">IF($C48="","",SUMIFS('積算の内訳（明細入力）'!K:K,'積算の内訳（明細入力）'!$A:$A,一次テーブル!$L36,'積算の内訳（明細入力）'!$B:$B,一次テーブル!$M36))</f>
        <v/>
      </c>
      <c r="E48" s="44" t="str">
        <f ca="1">IF($C48="","",SUMIFS('積算の内訳（明細入力）'!L:L,'積算の内訳（明細入力）'!$A:$A,一次テーブル!$L36,'積算の内訳（明細入力）'!$B:$B,一次テーブル!$M36))</f>
        <v/>
      </c>
      <c r="F48" s="44" t="str">
        <f ca="1">IF($C48="","",SUMIFS('積算の内訳（明細入力）'!M:M,'積算の内訳（明細入力）'!$A:$A,一次テーブル!$L36,'積算の内訳（明細入力）'!$B:$B,一次テーブル!$M36))</f>
        <v/>
      </c>
      <c r="G48" s="44" t="str">
        <f ca="1">IF($C48="","",SUMIFS('積算の内訳（明細入力）'!N:N,'積算の内訳（明細入力）'!$A:$A,一次テーブル!$L36,'積算の内訳（明細入力）'!$B:$B,一次テーブル!$M36))</f>
        <v/>
      </c>
      <c r="H48" s="44" t="str">
        <f t="shared" ca="1" si="0"/>
        <v/>
      </c>
    </row>
    <row r="49" spans="2:8" x14ac:dyDescent="0.45">
      <c r="B49" s="4" t="str">
        <f ca="1">IF(一次テーブル!$L37&lt;&gt;一次テーブル!$L36,一次テーブル!$L37,"")</f>
        <v/>
      </c>
      <c r="C49" s="4" t="str">
        <f ca="1">一次テーブル!$M37</f>
        <v/>
      </c>
      <c r="D49" s="44" t="str">
        <f ca="1">IF($C49="","",SUMIFS('積算の内訳（明細入力）'!K:K,'積算の内訳（明細入力）'!$A:$A,一次テーブル!$L37,'積算の内訳（明細入力）'!$B:$B,一次テーブル!$M37))</f>
        <v/>
      </c>
      <c r="E49" s="44" t="str">
        <f ca="1">IF($C49="","",SUMIFS('積算の内訳（明細入力）'!L:L,'積算の内訳（明細入力）'!$A:$A,一次テーブル!$L37,'積算の内訳（明細入力）'!$B:$B,一次テーブル!$M37))</f>
        <v/>
      </c>
      <c r="F49" s="44" t="str">
        <f ca="1">IF($C49="","",SUMIFS('積算の内訳（明細入力）'!M:M,'積算の内訳（明細入力）'!$A:$A,一次テーブル!$L37,'積算の内訳（明細入力）'!$B:$B,一次テーブル!$M37))</f>
        <v/>
      </c>
      <c r="G49" s="44" t="str">
        <f ca="1">IF($C49="","",SUMIFS('積算の内訳（明細入力）'!N:N,'積算の内訳（明細入力）'!$A:$A,一次テーブル!$L37,'積算の内訳（明細入力）'!$B:$B,一次テーブル!$M37))</f>
        <v/>
      </c>
      <c r="H49" s="44" t="str">
        <f t="shared" ca="1" si="0"/>
        <v/>
      </c>
    </row>
    <row r="50" spans="2:8" x14ac:dyDescent="0.45">
      <c r="B50" s="4" t="str">
        <f ca="1">IF(一次テーブル!$L38&lt;&gt;一次テーブル!$L37,一次テーブル!$L38,"")</f>
        <v/>
      </c>
      <c r="C50" s="4" t="str">
        <f ca="1">一次テーブル!$M38</f>
        <v/>
      </c>
      <c r="D50" s="44" t="str">
        <f ca="1">IF($C50="","",SUMIFS('積算の内訳（明細入力）'!K:K,'積算の内訳（明細入力）'!$A:$A,一次テーブル!$L38,'積算の内訳（明細入力）'!$B:$B,一次テーブル!$M38))</f>
        <v/>
      </c>
      <c r="E50" s="44" t="str">
        <f ca="1">IF($C50="","",SUMIFS('積算の内訳（明細入力）'!L:L,'積算の内訳（明細入力）'!$A:$A,一次テーブル!$L38,'積算の内訳（明細入力）'!$B:$B,一次テーブル!$M38))</f>
        <v/>
      </c>
      <c r="F50" s="44" t="str">
        <f ca="1">IF($C50="","",SUMIFS('積算の内訳（明細入力）'!M:M,'積算の内訳（明細入力）'!$A:$A,一次テーブル!$L38,'積算の内訳（明細入力）'!$B:$B,一次テーブル!$M38))</f>
        <v/>
      </c>
      <c r="G50" s="44" t="str">
        <f ca="1">IF($C50="","",SUMIFS('積算の内訳（明細入力）'!N:N,'積算の内訳（明細入力）'!$A:$A,一次テーブル!$L38,'積算の内訳（明細入力）'!$B:$B,一次テーブル!$M38))</f>
        <v/>
      </c>
      <c r="H50" s="44" t="str">
        <f t="shared" ca="1" si="0"/>
        <v/>
      </c>
    </row>
    <row r="51" spans="2:8" x14ac:dyDescent="0.45">
      <c r="B51" s="4" t="str">
        <f ca="1">IF(一次テーブル!$L39&lt;&gt;一次テーブル!$L38,一次テーブル!$L39,"")</f>
        <v/>
      </c>
      <c r="C51" s="4" t="str">
        <f ca="1">一次テーブル!$M39</f>
        <v/>
      </c>
      <c r="D51" s="44" t="str">
        <f ca="1">IF($C51="","",SUMIFS('積算の内訳（明細入力）'!K:K,'積算の内訳（明細入力）'!$A:$A,一次テーブル!$L39,'積算の内訳（明細入力）'!$B:$B,一次テーブル!$M39))</f>
        <v/>
      </c>
      <c r="E51" s="44" t="str">
        <f ca="1">IF($C51="","",SUMIFS('積算の内訳（明細入力）'!L:L,'積算の内訳（明細入力）'!$A:$A,一次テーブル!$L39,'積算の内訳（明細入力）'!$B:$B,一次テーブル!$M39))</f>
        <v/>
      </c>
      <c r="F51" s="44" t="str">
        <f ca="1">IF($C51="","",SUMIFS('積算の内訳（明細入力）'!M:M,'積算の内訳（明細入力）'!$A:$A,一次テーブル!$L39,'積算の内訳（明細入力）'!$B:$B,一次テーブル!$M39))</f>
        <v/>
      </c>
      <c r="G51" s="44" t="str">
        <f ca="1">IF($C51="","",SUMIFS('積算の内訳（明細入力）'!N:N,'積算の内訳（明細入力）'!$A:$A,一次テーブル!$L39,'積算の内訳（明細入力）'!$B:$B,一次テーブル!$M39))</f>
        <v/>
      </c>
      <c r="H51" s="44" t="str">
        <f t="shared" ca="1" si="0"/>
        <v/>
      </c>
    </row>
    <row r="52" spans="2:8" x14ac:dyDescent="0.45">
      <c r="B52" s="4" t="str">
        <f ca="1">IF(一次テーブル!$L40&lt;&gt;一次テーブル!$L39,一次テーブル!$L40,"")</f>
        <v/>
      </c>
      <c r="C52" s="4" t="str">
        <f ca="1">一次テーブル!$M40</f>
        <v/>
      </c>
      <c r="D52" s="44" t="str">
        <f ca="1">IF($C52="","",SUMIFS('積算の内訳（明細入力）'!K:K,'積算の内訳（明細入力）'!$A:$A,一次テーブル!$L40,'積算の内訳（明細入力）'!$B:$B,一次テーブル!$M40))</f>
        <v/>
      </c>
      <c r="E52" s="44" t="str">
        <f ca="1">IF($C52="","",SUMIFS('積算の内訳（明細入力）'!L:L,'積算の内訳（明細入力）'!$A:$A,一次テーブル!$L40,'積算の内訳（明細入力）'!$B:$B,一次テーブル!$M40))</f>
        <v/>
      </c>
      <c r="F52" s="44" t="str">
        <f ca="1">IF($C52="","",SUMIFS('積算の内訳（明細入力）'!M:M,'積算の内訳（明細入力）'!$A:$A,一次テーブル!$L40,'積算の内訳（明細入力）'!$B:$B,一次テーブル!$M40))</f>
        <v/>
      </c>
      <c r="G52" s="44" t="str">
        <f ca="1">IF($C52="","",SUMIFS('積算の内訳（明細入力）'!N:N,'積算の内訳（明細入力）'!$A:$A,一次テーブル!$L40,'積算の内訳（明細入力）'!$B:$B,一次テーブル!$M40))</f>
        <v/>
      </c>
      <c r="H52" s="44" t="str">
        <f t="shared" ca="1" si="0"/>
        <v/>
      </c>
    </row>
    <row r="53" spans="2:8" x14ac:dyDescent="0.45">
      <c r="B53" s="4" t="str">
        <f ca="1">IF(一次テーブル!$L41&lt;&gt;一次テーブル!$L40,一次テーブル!$L41,"")</f>
        <v/>
      </c>
      <c r="C53" s="4" t="str">
        <f ca="1">一次テーブル!$M41</f>
        <v/>
      </c>
      <c r="D53" s="44" t="str">
        <f ca="1">IF($C53="","",SUMIFS('積算の内訳（明細入力）'!K:K,'積算の内訳（明細入力）'!$A:$A,一次テーブル!$L41,'積算の内訳（明細入力）'!$B:$B,一次テーブル!$M41))</f>
        <v/>
      </c>
      <c r="E53" s="44" t="str">
        <f ca="1">IF($C53="","",SUMIFS('積算の内訳（明細入力）'!L:L,'積算の内訳（明細入力）'!$A:$A,一次テーブル!$L41,'積算の内訳（明細入力）'!$B:$B,一次テーブル!$M41))</f>
        <v/>
      </c>
      <c r="F53" s="44" t="str">
        <f ca="1">IF($C53="","",SUMIFS('積算の内訳（明細入力）'!M:M,'積算の内訳（明細入力）'!$A:$A,一次テーブル!$L41,'積算の内訳（明細入力）'!$B:$B,一次テーブル!$M41))</f>
        <v/>
      </c>
      <c r="G53" s="44" t="str">
        <f ca="1">IF($C53="","",SUMIFS('積算の内訳（明細入力）'!N:N,'積算の内訳（明細入力）'!$A:$A,一次テーブル!$L41,'積算の内訳（明細入力）'!$B:$B,一次テーブル!$M41))</f>
        <v/>
      </c>
      <c r="H53" s="44" t="str">
        <f t="shared" ca="1" si="0"/>
        <v/>
      </c>
    </row>
    <row r="54" spans="2:8" x14ac:dyDescent="0.45">
      <c r="B54" s="4" t="str">
        <f ca="1">IF(一次テーブル!$L42&lt;&gt;一次テーブル!$L41,一次テーブル!$L42,"")</f>
        <v/>
      </c>
      <c r="C54" s="4" t="str">
        <f ca="1">一次テーブル!$M42</f>
        <v/>
      </c>
      <c r="D54" s="44" t="str">
        <f ca="1">IF($C54="","",SUMIFS('積算の内訳（明細入力）'!K:K,'積算の内訳（明細入力）'!$A:$A,一次テーブル!$L42,'積算の内訳（明細入力）'!$B:$B,一次テーブル!$M42))</f>
        <v/>
      </c>
      <c r="E54" s="44" t="str">
        <f ca="1">IF($C54="","",SUMIFS('積算の内訳（明細入力）'!L:L,'積算の内訳（明細入力）'!$A:$A,一次テーブル!$L42,'積算の内訳（明細入力）'!$B:$B,一次テーブル!$M42))</f>
        <v/>
      </c>
      <c r="F54" s="44" t="str">
        <f ca="1">IF($C54="","",SUMIFS('積算の内訳（明細入力）'!M:M,'積算の内訳（明細入力）'!$A:$A,一次テーブル!$L42,'積算の内訳（明細入力）'!$B:$B,一次テーブル!$M42))</f>
        <v/>
      </c>
      <c r="G54" s="44" t="str">
        <f ca="1">IF($C54="","",SUMIFS('積算の内訳（明細入力）'!N:N,'積算の内訳（明細入力）'!$A:$A,一次テーブル!$L42,'積算の内訳（明細入力）'!$B:$B,一次テーブル!$M42))</f>
        <v/>
      </c>
      <c r="H54" s="44" t="str">
        <f t="shared" ca="1" si="0"/>
        <v/>
      </c>
    </row>
    <row r="55" spans="2:8" x14ac:dyDescent="0.45">
      <c r="B55" s="4" t="str">
        <f ca="1">IF(一次テーブル!$L43&lt;&gt;一次テーブル!$L42,一次テーブル!$L43,"")</f>
        <v/>
      </c>
      <c r="C55" s="4" t="str">
        <f ca="1">一次テーブル!$M43</f>
        <v/>
      </c>
      <c r="D55" s="44" t="str">
        <f ca="1">IF($C55="","",SUMIFS('積算の内訳（明細入力）'!K:K,'積算の内訳（明細入力）'!$A:$A,一次テーブル!$L43,'積算の内訳（明細入力）'!$B:$B,一次テーブル!$M43))</f>
        <v/>
      </c>
      <c r="E55" s="44" t="str">
        <f ca="1">IF($C55="","",SUMIFS('積算の内訳（明細入力）'!L:L,'積算の内訳（明細入力）'!$A:$A,一次テーブル!$L43,'積算の内訳（明細入力）'!$B:$B,一次テーブル!$M43))</f>
        <v/>
      </c>
      <c r="F55" s="44" t="str">
        <f ca="1">IF($C55="","",SUMIFS('積算の内訳（明細入力）'!M:M,'積算の内訳（明細入力）'!$A:$A,一次テーブル!$L43,'積算の内訳（明細入力）'!$B:$B,一次テーブル!$M43))</f>
        <v/>
      </c>
      <c r="G55" s="44" t="str">
        <f ca="1">IF($C55="","",SUMIFS('積算の内訳（明細入力）'!N:N,'積算の内訳（明細入力）'!$A:$A,一次テーブル!$L43,'積算の内訳（明細入力）'!$B:$B,一次テーブル!$M43))</f>
        <v/>
      </c>
      <c r="H55" s="44" t="str">
        <f t="shared" ca="1" si="0"/>
        <v/>
      </c>
    </row>
    <row r="56" spans="2:8" x14ac:dyDescent="0.45">
      <c r="B56" s="4" t="str">
        <f ca="1">IF(一次テーブル!$L44&lt;&gt;一次テーブル!$L43,一次テーブル!$L44,"")</f>
        <v/>
      </c>
      <c r="C56" s="4" t="str">
        <f ca="1">一次テーブル!$M44</f>
        <v/>
      </c>
      <c r="D56" s="44" t="str">
        <f ca="1">IF($C56="","",SUMIFS('積算の内訳（明細入力）'!K:K,'積算の内訳（明細入力）'!$A:$A,一次テーブル!$L44,'積算の内訳（明細入力）'!$B:$B,一次テーブル!$M44))</f>
        <v/>
      </c>
      <c r="E56" s="44" t="str">
        <f ca="1">IF($C56="","",SUMIFS('積算の内訳（明細入力）'!L:L,'積算の内訳（明細入力）'!$A:$A,一次テーブル!$L44,'積算の内訳（明細入力）'!$B:$B,一次テーブル!$M44))</f>
        <v/>
      </c>
      <c r="F56" s="44" t="str">
        <f ca="1">IF($C56="","",SUMIFS('積算の内訳（明細入力）'!M:M,'積算の内訳（明細入力）'!$A:$A,一次テーブル!$L44,'積算の内訳（明細入力）'!$B:$B,一次テーブル!$M44))</f>
        <v/>
      </c>
      <c r="G56" s="44" t="str">
        <f ca="1">IF($C56="","",SUMIFS('積算の内訳（明細入力）'!N:N,'積算の内訳（明細入力）'!$A:$A,一次テーブル!$L44,'積算の内訳（明細入力）'!$B:$B,一次テーブル!$M44))</f>
        <v/>
      </c>
      <c r="H56" s="44" t="str">
        <f t="shared" ca="1" si="0"/>
        <v/>
      </c>
    </row>
    <row r="57" spans="2:8" x14ac:dyDescent="0.45">
      <c r="B57" s="4" t="str">
        <f ca="1">IF(一次テーブル!$L45&lt;&gt;一次テーブル!$L44,一次テーブル!$L45,"")</f>
        <v/>
      </c>
      <c r="C57" s="4" t="str">
        <f ca="1">一次テーブル!$M45</f>
        <v/>
      </c>
      <c r="D57" s="44" t="str">
        <f ca="1">IF($C57="","",SUMIFS('積算の内訳（明細入力）'!K:K,'積算の内訳（明細入力）'!$A:$A,一次テーブル!$L45,'積算の内訳（明細入力）'!$B:$B,一次テーブル!$M45))</f>
        <v/>
      </c>
      <c r="E57" s="44" t="str">
        <f ca="1">IF($C57="","",SUMIFS('積算の内訳（明細入力）'!L:L,'積算の内訳（明細入力）'!$A:$A,一次テーブル!$L45,'積算の内訳（明細入力）'!$B:$B,一次テーブル!$M45))</f>
        <v/>
      </c>
      <c r="F57" s="44" t="str">
        <f ca="1">IF($C57="","",SUMIFS('積算の内訳（明細入力）'!M:M,'積算の内訳（明細入力）'!$A:$A,一次テーブル!$L45,'積算の内訳（明細入力）'!$B:$B,一次テーブル!$M45))</f>
        <v/>
      </c>
      <c r="G57" s="44" t="str">
        <f ca="1">IF($C57="","",SUMIFS('積算の内訳（明細入力）'!N:N,'積算の内訳（明細入力）'!$A:$A,一次テーブル!$L45,'積算の内訳（明細入力）'!$B:$B,一次テーブル!$M45))</f>
        <v/>
      </c>
      <c r="H57" s="44" t="str">
        <f t="shared" ca="1" si="0"/>
        <v/>
      </c>
    </row>
    <row r="58" spans="2:8" x14ac:dyDescent="0.45">
      <c r="B58" s="4" t="str">
        <f ca="1">IF(一次テーブル!$L46&lt;&gt;一次テーブル!$L45,一次テーブル!$L46,"")</f>
        <v/>
      </c>
      <c r="C58" s="4" t="str">
        <f ca="1">一次テーブル!$M46</f>
        <v/>
      </c>
      <c r="D58" s="44" t="str">
        <f ca="1">IF($C58="","",SUMIFS('積算の内訳（明細入力）'!K:K,'積算の内訳（明細入力）'!$A:$A,一次テーブル!$L46,'積算の内訳（明細入力）'!$B:$B,一次テーブル!$M46))</f>
        <v/>
      </c>
      <c r="E58" s="44" t="str">
        <f ca="1">IF($C58="","",SUMIFS('積算の内訳（明細入力）'!L:L,'積算の内訳（明細入力）'!$A:$A,一次テーブル!$L46,'積算の内訳（明細入力）'!$B:$B,一次テーブル!$M46))</f>
        <v/>
      </c>
      <c r="F58" s="44" t="str">
        <f ca="1">IF($C58="","",SUMIFS('積算の内訳（明細入力）'!M:M,'積算の内訳（明細入力）'!$A:$A,一次テーブル!$L46,'積算の内訳（明細入力）'!$B:$B,一次テーブル!$M46))</f>
        <v/>
      </c>
      <c r="G58" s="44" t="str">
        <f ca="1">IF($C58="","",SUMIFS('積算の内訳（明細入力）'!N:N,'積算の内訳（明細入力）'!$A:$A,一次テーブル!$L46,'積算の内訳（明細入力）'!$B:$B,一次テーブル!$M46))</f>
        <v/>
      </c>
      <c r="H58" s="44" t="str">
        <f t="shared" ca="1" si="0"/>
        <v/>
      </c>
    </row>
    <row r="59" spans="2:8" x14ac:dyDescent="0.45">
      <c r="B59" s="4" t="str">
        <f ca="1">IF(一次テーブル!$L47&lt;&gt;一次テーブル!$L46,一次テーブル!$L47,"")</f>
        <v/>
      </c>
      <c r="C59" s="4" t="str">
        <f ca="1">一次テーブル!$M47</f>
        <v/>
      </c>
      <c r="D59" s="44" t="str">
        <f ca="1">IF($C59="","",SUMIFS('積算の内訳（明細入力）'!K:K,'積算の内訳（明細入力）'!$A:$A,一次テーブル!$L47,'積算の内訳（明細入力）'!$B:$B,一次テーブル!$M47))</f>
        <v/>
      </c>
      <c r="E59" s="44" t="str">
        <f ca="1">IF($C59="","",SUMIFS('積算の内訳（明細入力）'!L:L,'積算の内訳（明細入力）'!$A:$A,一次テーブル!$L47,'積算の内訳（明細入力）'!$B:$B,一次テーブル!$M47))</f>
        <v/>
      </c>
      <c r="F59" s="44" t="str">
        <f ca="1">IF($C59="","",SUMIFS('積算の内訳（明細入力）'!M:M,'積算の内訳（明細入力）'!$A:$A,一次テーブル!$L47,'積算の内訳（明細入力）'!$B:$B,一次テーブル!$M47))</f>
        <v/>
      </c>
      <c r="G59" s="44" t="str">
        <f ca="1">IF($C59="","",SUMIFS('積算の内訳（明細入力）'!N:N,'積算の内訳（明細入力）'!$A:$A,一次テーブル!$L47,'積算の内訳（明細入力）'!$B:$B,一次テーブル!$M47))</f>
        <v/>
      </c>
      <c r="H59" s="44" t="str">
        <f t="shared" ca="1" si="0"/>
        <v/>
      </c>
    </row>
    <row r="60" spans="2:8" x14ac:dyDescent="0.45">
      <c r="B60" s="4" t="str">
        <f ca="1">IF(一次テーブル!$L48&lt;&gt;一次テーブル!$L47,一次テーブル!$L48,"")</f>
        <v/>
      </c>
      <c r="C60" s="4" t="str">
        <f ca="1">一次テーブル!$M48</f>
        <v/>
      </c>
      <c r="D60" s="44" t="str">
        <f ca="1">IF($C60="","",SUMIFS('積算の内訳（明細入力）'!K:K,'積算の内訳（明細入力）'!$A:$A,一次テーブル!$L48,'積算の内訳（明細入力）'!$B:$B,一次テーブル!$M48))</f>
        <v/>
      </c>
      <c r="E60" s="44" t="str">
        <f ca="1">IF($C60="","",SUMIFS('積算の内訳（明細入力）'!L:L,'積算の内訳（明細入力）'!$A:$A,一次テーブル!$L48,'積算の内訳（明細入力）'!$B:$B,一次テーブル!$M48))</f>
        <v/>
      </c>
      <c r="F60" s="44" t="str">
        <f ca="1">IF($C60="","",SUMIFS('積算の内訳（明細入力）'!M:M,'積算の内訳（明細入力）'!$A:$A,一次テーブル!$L48,'積算の内訳（明細入力）'!$B:$B,一次テーブル!$M48))</f>
        <v/>
      </c>
      <c r="G60" s="44" t="str">
        <f ca="1">IF($C60="","",SUMIFS('積算の内訳（明細入力）'!N:N,'積算の内訳（明細入力）'!$A:$A,一次テーブル!$L48,'積算の内訳（明細入力）'!$B:$B,一次テーブル!$M48))</f>
        <v/>
      </c>
      <c r="H60" s="44" t="str">
        <f t="shared" ca="1" si="0"/>
        <v/>
      </c>
    </row>
    <row r="61" spans="2:8" x14ac:dyDescent="0.45">
      <c r="B61" s="4" t="str">
        <f ca="1">IF(一次テーブル!$L49&lt;&gt;一次テーブル!$L48,一次テーブル!$L49,"")</f>
        <v/>
      </c>
      <c r="C61" s="4" t="str">
        <f ca="1">一次テーブル!$M49</f>
        <v/>
      </c>
      <c r="D61" s="44" t="str">
        <f ca="1">IF($C61="","",SUMIFS('積算の内訳（明細入力）'!K:K,'積算の内訳（明細入力）'!$A:$A,一次テーブル!$L49,'積算の内訳（明細入力）'!$B:$B,一次テーブル!$M49))</f>
        <v/>
      </c>
      <c r="E61" s="44" t="str">
        <f ca="1">IF($C61="","",SUMIFS('積算の内訳（明細入力）'!L:L,'積算の内訳（明細入力）'!$A:$A,一次テーブル!$L49,'積算の内訳（明細入力）'!$B:$B,一次テーブル!$M49))</f>
        <v/>
      </c>
      <c r="F61" s="44" t="str">
        <f ca="1">IF($C61="","",SUMIFS('積算の内訳（明細入力）'!M:M,'積算の内訳（明細入力）'!$A:$A,一次テーブル!$L49,'積算の内訳（明細入力）'!$B:$B,一次テーブル!$M49))</f>
        <v/>
      </c>
      <c r="G61" s="44" t="str">
        <f ca="1">IF($C61="","",SUMIFS('積算の内訳（明細入力）'!N:N,'積算の内訳（明細入力）'!$A:$A,一次テーブル!$L49,'積算の内訳（明細入力）'!$B:$B,一次テーブル!$M49))</f>
        <v/>
      </c>
      <c r="H61" s="44" t="str">
        <f t="shared" ca="1" si="0"/>
        <v/>
      </c>
    </row>
    <row r="62" spans="2:8" x14ac:dyDescent="0.45">
      <c r="B62" s="4" t="str">
        <f ca="1">IF(一次テーブル!$L50&lt;&gt;一次テーブル!$L49,一次テーブル!$L50,"")</f>
        <v/>
      </c>
      <c r="C62" s="4" t="str">
        <f ca="1">一次テーブル!$M50</f>
        <v/>
      </c>
      <c r="D62" s="44" t="str">
        <f ca="1">IF($C62="","",SUMIFS('積算の内訳（明細入力）'!K:K,'積算の内訳（明細入力）'!$A:$A,一次テーブル!$L50,'積算の内訳（明細入力）'!$B:$B,一次テーブル!$M50))</f>
        <v/>
      </c>
      <c r="E62" s="44" t="str">
        <f ca="1">IF($C62="","",SUMIFS('積算の内訳（明細入力）'!L:L,'積算の内訳（明細入力）'!$A:$A,一次テーブル!$L50,'積算の内訳（明細入力）'!$B:$B,一次テーブル!$M50))</f>
        <v/>
      </c>
      <c r="F62" s="44" t="str">
        <f ca="1">IF($C62="","",SUMIFS('積算の内訳（明細入力）'!M:M,'積算の内訳（明細入力）'!$A:$A,一次テーブル!$L50,'積算の内訳（明細入力）'!$B:$B,一次テーブル!$M50))</f>
        <v/>
      </c>
      <c r="G62" s="44" t="str">
        <f ca="1">IF($C62="","",SUMIFS('積算の内訳（明細入力）'!N:N,'積算の内訳（明細入力）'!$A:$A,一次テーブル!$L50,'積算の内訳（明細入力）'!$B:$B,一次テーブル!$M50))</f>
        <v/>
      </c>
      <c r="H62" s="44" t="str">
        <f t="shared" ca="1" si="0"/>
        <v/>
      </c>
    </row>
    <row r="63" spans="2:8" x14ac:dyDescent="0.45">
      <c r="B63" s="4" t="str">
        <f ca="1">IF(一次テーブル!$L51&lt;&gt;一次テーブル!$L50,一次テーブル!$L51,"")</f>
        <v/>
      </c>
      <c r="C63" s="4" t="str">
        <f ca="1">一次テーブル!$M51</f>
        <v/>
      </c>
      <c r="D63" s="44" t="str">
        <f ca="1">IF($C63="","",SUMIFS('積算の内訳（明細入力）'!K:K,'積算の内訳（明細入力）'!$A:$A,一次テーブル!$L51,'積算の内訳（明細入力）'!$B:$B,一次テーブル!$M51))</f>
        <v/>
      </c>
      <c r="E63" s="44" t="str">
        <f ca="1">IF($C63="","",SUMIFS('積算の内訳（明細入力）'!L:L,'積算の内訳（明細入力）'!$A:$A,一次テーブル!$L51,'積算の内訳（明細入力）'!$B:$B,一次テーブル!$M51))</f>
        <v/>
      </c>
      <c r="F63" s="44" t="str">
        <f ca="1">IF($C63="","",SUMIFS('積算の内訳（明細入力）'!M:M,'積算の内訳（明細入力）'!$A:$A,一次テーブル!$L51,'積算の内訳（明細入力）'!$B:$B,一次テーブル!$M51))</f>
        <v/>
      </c>
      <c r="G63" s="44" t="str">
        <f ca="1">IF($C63="","",SUMIFS('積算の内訳（明細入力）'!N:N,'積算の内訳（明細入力）'!$A:$A,一次テーブル!$L51,'積算の内訳（明細入力）'!$B:$B,一次テーブル!$M51))</f>
        <v/>
      </c>
      <c r="H63" s="44" t="str">
        <f t="shared" ca="1" si="0"/>
        <v/>
      </c>
    </row>
    <row r="64" spans="2:8" x14ac:dyDescent="0.45">
      <c r="B64" s="4" t="str">
        <f ca="1">IF(一次テーブル!$L52&lt;&gt;一次テーブル!$L51,一次テーブル!$L52,"")</f>
        <v/>
      </c>
      <c r="C64" s="4" t="str">
        <f ca="1">一次テーブル!$M52</f>
        <v/>
      </c>
      <c r="D64" s="44" t="str">
        <f ca="1">IF($C64="","",SUMIFS('積算の内訳（明細入力）'!K:K,'積算の内訳（明細入力）'!$A:$A,一次テーブル!$L52,'積算の内訳（明細入力）'!$B:$B,一次テーブル!$M52))</f>
        <v/>
      </c>
      <c r="E64" s="44" t="str">
        <f ca="1">IF($C64="","",SUMIFS('積算の内訳（明細入力）'!L:L,'積算の内訳（明細入力）'!$A:$A,一次テーブル!$L52,'積算の内訳（明細入力）'!$B:$B,一次テーブル!$M52))</f>
        <v/>
      </c>
      <c r="F64" s="44" t="str">
        <f ca="1">IF($C64="","",SUMIFS('積算の内訳（明細入力）'!M:M,'積算の内訳（明細入力）'!$A:$A,一次テーブル!$L52,'積算の内訳（明細入力）'!$B:$B,一次テーブル!$M52))</f>
        <v/>
      </c>
      <c r="G64" s="44" t="str">
        <f ca="1">IF($C64="","",SUMIFS('積算の内訳（明細入力）'!N:N,'積算の内訳（明細入力）'!$A:$A,一次テーブル!$L52,'積算の内訳（明細入力）'!$B:$B,一次テーブル!$M52))</f>
        <v/>
      </c>
      <c r="H64" s="44" t="str">
        <f t="shared" ca="1" si="0"/>
        <v/>
      </c>
    </row>
    <row r="65" spans="2:8" x14ac:dyDescent="0.45">
      <c r="B65" s="4" t="str">
        <f ca="1">IF(一次テーブル!$L53&lt;&gt;一次テーブル!$L52,一次テーブル!$L53,"")</f>
        <v/>
      </c>
      <c r="C65" s="4" t="str">
        <f ca="1">一次テーブル!$M53</f>
        <v/>
      </c>
      <c r="D65" s="44" t="str">
        <f ca="1">IF($C65="","",SUMIFS('積算の内訳（明細入力）'!K:K,'積算の内訳（明細入力）'!$A:$A,一次テーブル!$L53,'積算の内訳（明細入力）'!$B:$B,一次テーブル!$M53))</f>
        <v/>
      </c>
      <c r="E65" s="44" t="str">
        <f ca="1">IF($C65="","",SUMIFS('積算の内訳（明細入力）'!L:L,'積算の内訳（明細入力）'!$A:$A,一次テーブル!$L53,'積算の内訳（明細入力）'!$B:$B,一次テーブル!$M53))</f>
        <v/>
      </c>
      <c r="F65" s="44" t="str">
        <f ca="1">IF($C65="","",SUMIFS('積算の内訳（明細入力）'!M:M,'積算の内訳（明細入力）'!$A:$A,一次テーブル!$L53,'積算の内訳（明細入力）'!$B:$B,一次テーブル!$M53))</f>
        <v/>
      </c>
      <c r="G65" s="44" t="str">
        <f ca="1">IF($C65="","",SUMIFS('積算の内訳（明細入力）'!N:N,'積算の内訳（明細入力）'!$A:$A,一次テーブル!$L53,'積算の内訳（明細入力）'!$B:$B,一次テーブル!$M53))</f>
        <v/>
      </c>
      <c r="H65" s="44" t="str">
        <f t="shared" ca="1" si="0"/>
        <v/>
      </c>
    </row>
    <row r="66" spans="2:8" x14ac:dyDescent="0.45">
      <c r="B66" s="4" t="str">
        <f ca="1">IF(一次テーブル!$L54&lt;&gt;一次テーブル!$L53,一次テーブル!$L54,"")</f>
        <v/>
      </c>
      <c r="C66" s="4" t="str">
        <f ca="1">一次テーブル!$M54</f>
        <v/>
      </c>
      <c r="D66" s="44" t="str">
        <f ca="1">IF($C66="","",SUMIFS('積算の内訳（明細入力）'!K:K,'積算の内訳（明細入力）'!$A:$A,一次テーブル!$L54,'積算の内訳（明細入力）'!$B:$B,一次テーブル!$M54))</f>
        <v/>
      </c>
      <c r="E66" s="44" t="str">
        <f ca="1">IF($C66="","",SUMIFS('積算の内訳（明細入力）'!L:L,'積算の内訳（明細入力）'!$A:$A,一次テーブル!$L54,'積算の内訳（明細入力）'!$B:$B,一次テーブル!$M54))</f>
        <v/>
      </c>
      <c r="F66" s="44" t="str">
        <f ca="1">IF($C66="","",SUMIFS('積算の内訳（明細入力）'!M:M,'積算の内訳（明細入力）'!$A:$A,一次テーブル!$L54,'積算の内訳（明細入力）'!$B:$B,一次テーブル!$M54))</f>
        <v/>
      </c>
      <c r="G66" s="44" t="str">
        <f ca="1">IF($C66="","",SUMIFS('積算の内訳（明細入力）'!N:N,'積算の内訳（明細入力）'!$A:$A,一次テーブル!$L54,'積算の内訳（明細入力）'!$B:$B,一次テーブル!$M54))</f>
        <v/>
      </c>
      <c r="H66" s="44" t="str">
        <f t="shared" ca="1" si="0"/>
        <v/>
      </c>
    </row>
    <row r="67" spans="2:8" x14ac:dyDescent="0.45">
      <c r="B67" s="4" t="str">
        <f ca="1">IF(一次テーブル!$L55&lt;&gt;一次テーブル!$L54,一次テーブル!$L55,"")</f>
        <v/>
      </c>
      <c r="C67" s="4" t="str">
        <f ca="1">一次テーブル!$M55</f>
        <v/>
      </c>
      <c r="D67" s="44" t="str">
        <f ca="1">IF($C67="","",SUMIFS('積算の内訳（明細入力）'!K:K,'積算の内訳（明細入力）'!$A:$A,一次テーブル!$L55,'積算の内訳（明細入力）'!$B:$B,一次テーブル!$M55))</f>
        <v/>
      </c>
      <c r="E67" s="44" t="str">
        <f ca="1">IF($C67="","",SUMIFS('積算の内訳（明細入力）'!L:L,'積算の内訳（明細入力）'!$A:$A,一次テーブル!$L55,'積算の内訳（明細入力）'!$B:$B,一次テーブル!$M55))</f>
        <v/>
      </c>
      <c r="F67" s="44" t="str">
        <f ca="1">IF($C67="","",SUMIFS('積算の内訳（明細入力）'!M:M,'積算の内訳（明細入力）'!$A:$A,一次テーブル!$L55,'積算の内訳（明細入力）'!$B:$B,一次テーブル!$M55))</f>
        <v/>
      </c>
      <c r="G67" s="44" t="str">
        <f ca="1">IF($C67="","",SUMIFS('積算の内訳（明細入力）'!N:N,'積算の内訳（明細入力）'!$A:$A,一次テーブル!$L55,'積算の内訳（明細入力）'!$B:$B,一次テーブル!$M55))</f>
        <v/>
      </c>
      <c r="H67" s="44" t="str">
        <f t="shared" ca="1" si="0"/>
        <v/>
      </c>
    </row>
    <row r="68" spans="2:8" x14ac:dyDescent="0.45">
      <c r="B68" s="4" t="str">
        <f ca="1">IF(一次テーブル!$L56&lt;&gt;一次テーブル!$L55,一次テーブル!$L56,"")</f>
        <v/>
      </c>
      <c r="C68" s="4" t="str">
        <f ca="1">一次テーブル!$M56</f>
        <v/>
      </c>
      <c r="D68" s="44" t="str">
        <f ca="1">IF($C68="","",SUMIFS('積算の内訳（明細入力）'!K:K,'積算の内訳（明細入力）'!$A:$A,一次テーブル!$L56,'積算の内訳（明細入力）'!$B:$B,一次テーブル!$M56))</f>
        <v/>
      </c>
      <c r="E68" s="44" t="str">
        <f ca="1">IF($C68="","",SUMIFS('積算の内訳（明細入力）'!L:L,'積算の内訳（明細入力）'!$A:$A,一次テーブル!$L56,'積算の内訳（明細入力）'!$B:$B,一次テーブル!$M56))</f>
        <v/>
      </c>
      <c r="F68" s="44" t="str">
        <f ca="1">IF($C68="","",SUMIFS('積算の内訳（明細入力）'!M:M,'積算の内訳（明細入力）'!$A:$A,一次テーブル!$L56,'積算の内訳（明細入力）'!$B:$B,一次テーブル!$M56))</f>
        <v/>
      </c>
      <c r="G68" s="44" t="str">
        <f ca="1">IF($C68="","",SUMIFS('積算の内訳（明細入力）'!N:N,'積算の内訳（明細入力）'!$A:$A,一次テーブル!$L56,'積算の内訳（明細入力）'!$B:$B,一次テーブル!$M56))</f>
        <v/>
      </c>
      <c r="H68" s="44" t="str">
        <f t="shared" ca="1" si="0"/>
        <v/>
      </c>
    </row>
    <row r="69" spans="2:8" x14ac:dyDescent="0.45">
      <c r="B69" s="4" t="str">
        <f ca="1">IF(一次テーブル!$L57&lt;&gt;一次テーブル!$L56,一次テーブル!$L57,"")</f>
        <v/>
      </c>
      <c r="C69" s="4" t="str">
        <f ca="1">一次テーブル!$M57</f>
        <v/>
      </c>
      <c r="D69" s="44" t="str">
        <f ca="1">IF($C69="","",SUMIFS('積算の内訳（明細入力）'!K:K,'積算の内訳（明細入力）'!$A:$A,一次テーブル!$L57,'積算の内訳（明細入力）'!$B:$B,一次テーブル!$M57))</f>
        <v/>
      </c>
      <c r="E69" s="44" t="str">
        <f ca="1">IF($C69="","",SUMIFS('積算の内訳（明細入力）'!L:L,'積算の内訳（明細入力）'!$A:$A,一次テーブル!$L57,'積算の内訳（明細入力）'!$B:$B,一次テーブル!$M57))</f>
        <v/>
      </c>
      <c r="F69" s="44" t="str">
        <f ca="1">IF($C69="","",SUMIFS('積算の内訳（明細入力）'!M:M,'積算の内訳（明細入力）'!$A:$A,一次テーブル!$L57,'積算の内訳（明細入力）'!$B:$B,一次テーブル!$M57))</f>
        <v/>
      </c>
      <c r="G69" s="44" t="str">
        <f ca="1">IF($C69="","",SUMIFS('積算の内訳（明細入力）'!N:N,'積算の内訳（明細入力）'!$A:$A,一次テーブル!$L57,'積算の内訳（明細入力）'!$B:$B,一次テーブル!$M57))</f>
        <v/>
      </c>
      <c r="H69" s="44" t="str">
        <f t="shared" ca="1" si="0"/>
        <v/>
      </c>
    </row>
    <row r="70" spans="2:8" x14ac:dyDescent="0.45">
      <c r="B70" s="4" t="str">
        <f ca="1">IF(一次テーブル!$L58&lt;&gt;一次テーブル!$L57,一次テーブル!$L58,"")</f>
        <v/>
      </c>
      <c r="C70" s="4" t="str">
        <f ca="1">一次テーブル!$M58</f>
        <v/>
      </c>
      <c r="D70" s="44" t="str">
        <f ca="1">IF($C70="","",SUMIFS('積算の内訳（明細入力）'!K:K,'積算の内訳（明細入力）'!$A:$A,一次テーブル!$L58,'積算の内訳（明細入力）'!$B:$B,一次テーブル!$M58))</f>
        <v/>
      </c>
      <c r="E70" s="44" t="str">
        <f ca="1">IF($C70="","",SUMIFS('積算の内訳（明細入力）'!L:L,'積算の内訳（明細入力）'!$A:$A,一次テーブル!$L58,'積算の内訳（明細入力）'!$B:$B,一次テーブル!$M58))</f>
        <v/>
      </c>
      <c r="F70" s="44" t="str">
        <f ca="1">IF($C70="","",SUMIFS('積算の内訳（明細入力）'!M:M,'積算の内訳（明細入力）'!$A:$A,一次テーブル!$L58,'積算の内訳（明細入力）'!$B:$B,一次テーブル!$M58))</f>
        <v/>
      </c>
      <c r="G70" s="44" t="str">
        <f ca="1">IF($C70="","",SUMIFS('積算の内訳（明細入力）'!N:N,'積算の内訳（明細入力）'!$A:$A,一次テーブル!$L58,'積算の内訳（明細入力）'!$B:$B,一次テーブル!$M58))</f>
        <v/>
      </c>
      <c r="H70" s="44" t="str">
        <f t="shared" ca="1" si="0"/>
        <v/>
      </c>
    </row>
    <row r="71" spans="2:8" x14ac:dyDescent="0.45">
      <c r="B71" s="4" t="str">
        <f ca="1">IF(一次テーブル!$L59&lt;&gt;一次テーブル!$L58,一次テーブル!$L59,"")</f>
        <v/>
      </c>
      <c r="C71" s="4" t="str">
        <f ca="1">一次テーブル!$M59</f>
        <v/>
      </c>
      <c r="D71" s="44" t="str">
        <f ca="1">IF($C71="","",SUMIFS('積算の内訳（明細入力）'!K:K,'積算の内訳（明細入力）'!$A:$A,一次テーブル!$L59,'積算の内訳（明細入力）'!$B:$B,一次テーブル!$M59))</f>
        <v/>
      </c>
      <c r="E71" s="44" t="str">
        <f ca="1">IF($C71="","",SUMIFS('積算の内訳（明細入力）'!L:L,'積算の内訳（明細入力）'!$A:$A,一次テーブル!$L59,'積算の内訳（明細入力）'!$B:$B,一次テーブル!$M59))</f>
        <v/>
      </c>
      <c r="F71" s="44" t="str">
        <f ca="1">IF($C71="","",SUMIFS('積算の内訳（明細入力）'!M:M,'積算の内訳（明細入力）'!$A:$A,一次テーブル!$L59,'積算の内訳（明細入力）'!$B:$B,一次テーブル!$M59))</f>
        <v/>
      </c>
      <c r="G71" s="44" t="str">
        <f ca="1">IF($C71="","",SUMIFS('積算の内訳（明細入力）'!N:N,'積算の内訳（明細入力）'!$A:$A,一次テーブル!$L59,'積算の内訳（明細入力）'!$B:$B,一次テーブル!$M59))</f>
        <v/>
      </c>
      <c r="H71" s="44" t="str">
        <f t="shared" ca="1" si="0"/>
        <v/>
      </c>
    </row>
    <row r="72" spans="2:8" x14ac:dyDescent="0.45">
      <c r="B72" s="4" t="str">
        <f ca="1">IF(一次テーブル!$L60&lt;&gt;一次テーブル!$L59,一次テーブル!$L60,"")</f>
        <v/>
      </c>
      <c r="C72" s="4" t="str">
        <f ca="1">一次テーブル!$M60</f>
        <v/>
      </c>
      <c r="D72" s="44" t="str">
        <f ca="1">IF($C72="","",SUMIFS('積算の内訳（明細入力）'!K:K,'積算の内訳（明細入力）'!$A:$A,一次テーブル!$L60,'積算の内訳（明細入力）'!$B:$B,一次テーブル!$M60))</f>
        <v/>
      </c>
      <c r="E72" s="44" t="str">
        <f ca="1">IF($C72="","",SUMIFS('積算の内訳（明細入力）'!L:L,'積算の内訳（明細入力）'!$A:$A,一次テーブル!$L60,'積算の内訳（明細入力）'!$B:$B,一次テーブル!$M60))</f>
        <v/>
      </c>
      <c r="F72" s="44" t="str">
        <f ca="1">IF($C72="","",SUMIFS('積算の内訳（明細入力）'!M:M,'積算の内訳（明細入力）'!$A:$A,一次テーブル!$L60,'積算の内訳（明細入力）'!$B:$B,一次テーブル!$M60))</f>
        <v/>
      </c>
      <c r="G72" s="44" t="str">
        <f ca="1">IF($C72="","",SUMIFS('積算の内訳（明細入力）'!N:N,'積算の内訳（明細入力）'!$A:$A,一次テーブル!$L60,'積算の内訳（明細入力）'!$B:$B,一次テーブル!$M60))</f>
        <v/>
      </c>
      <c r="H72" s="44" t="str">
        <f t="shared" ca="1" si="0"/>
        <v/>
      </c>
    </row>
    <row r="73" spans="2:8" x14ac:dyDescent="0.45">
      <c r="B73" s="4" t="str">
        <f ca="1">IF(一次テーブル!$L61&lt;&gt;一次テーブル!$L60,一次テーブル!$L61,"")</f>
        <v/>
      </c>
      <c r="C73" s="4" t="str">
        <f ca="1">一次テーブル!$M61</f>
        <v/>
      </c>
      <c r="D73" s="44" t="str">
        <f ca="1">IF($C73="","",SUMIFS('積算の内訳（明細入力）'!K:K,'積算の内訳（明細入力）'!$A:$A,一次テーブル!$L61,'積算の内訳（明細入力）'!$B:$B,一次テーブル!$M61))</f>
        <v/>
      </c>
      <c r="E73" s="44" t="str">
        <f ca="1">IF($C73="","",SUMIFS('積算の内訳（明細入力）'!L:L,'積算の内訳（明細入力）'!$A:$A,一次テーブル!$L61,'積算の内訳（明細入力）'!$B:$B,一次テーブル!$M61))</f>
        <v/>
      </c>
      <c r="F73" s="44" t="str">
        <f ca="1">IF($C73="","",SUMIFS('積算の内訳（明細入力）'!M:M,'積算の内訳（明細入力）'!$A:$A,一次テーブル!$L61,'積算の内訳（明細入力）'!$B:$B,一次テーブル!$M61))</f>
        <v/>
      </c>
      <c r="G73" s="44" t="str">
        <f ca="1">IF($C73="","",SUMIFS('積算の内訳（明細入力）'!N:N,'積算の内訳（明細入力）'!$A:$A,一次テーブル!$L61,'積算の内訳（明細入力）'!$B:$B,一次テーブル!$M61))</f>
        <v/>
      </c>
      <c r="H73" s="44" t="str">
        <f t="shared" ca="1" si="0"/>
        <v/>
      </c>
    </row>
    <row r="74" spans="2:8" x14ac:dyDescent="0.45">
      <c r="B74" s="4" t="str">
        <f ca="1">IF(一次テーブル!$L62&lt;&gt;一次テーブル!$L61,一次テーブル!$L62,"")</f>
        <v/>
      </c>
      <c r="C74" s="4" t="str">
        <f ca="1">一次テーブル!$M62</f>
        <v/>
      </c>
      <c r="D74" s="44" t="str">
        <f ca="1">IF($C74="","",SUMIFS('積算の内訳（明細入力）'!K:K,'積算の内訳（明細入力）'!$A:$A,一次テーブル!$L62,'積算の内訳（明細入力）'!$B:$B,一次テーブル!$M62))</f>
        <v/>
      </c>
      <c r="E74" s="44" t="str">
        <f ca="1">IF($C74="","",SUMIFS('積算の内訳（明細入力）'!L:L,'積算の内訳（明細入力）'!$A:$A,一次テーブル!$L62,'積算の内訳（明細入力）'!$B:$B,一次テーブル!$M62))</f>
        <v/>
      </c>
      <c r="F74" s="44" t="str">
        <f ca="1">IF($C74="","",SUMIFS('積算の内訳（明細入力）'!M:M,'積算の内訳（明細入力）'!$A:$A,一次テーブル!$L62,'積算の内訳（明細入力）'!$B:$B,一次テーブル!$M62))</f>
        <v/>
      </c>
      <c r="G74" s="44" t="str">
        <f ca="1">IF($C74="","",SUMIFS('積算の内訳（明細入力）'!N:N,'積算の内訳（明細入力）'!$A:$A,一次テーブル!$L62,'積算の内訳（明細入力）'!$B:$B,一次テーブル!$M62))</f>
        <v/>
      </c>
      <c r="H74" s="44" t="str">
        <f t="shared" ca="1" si="0"/>
        <v/>
      </c>
    </row>
    <row r="75" spans="2:8" x14ac:dyDescent="0.45">
      <c r="B75" s="4" t="str">
        <f ca="1">IF(一次テーブル!$L63&lt;&gt;一次テーブル!$L62,一次テーブル!$L63,"")</f>
        <v/>
      </c>
      <c r="C75" s="4" t="str">
        <f ca="1">一次テーブル!$M63</f>
        <v/>
      </c>
      <c r="D75" s="44" t="str">
        <f ca="1">IF($C75="","",SUMIFS('積算の内訳（明細入力）'!K:K,'積算の内訳（明細入力）'!$A:$A,一次テーブル!$L63,'積算の内訳（明細入力）'!$B:$B,一次テーブル!$M63))</f>
        <v/>
      </c>
      <c r="E75" s="44" t="str">
        <f ca="1">IF($C75="","",SUMIFS('積算の内訳（明細入力）'!L:L,'積算の内訳（明細入力）'!$A:$A,一次テーブル!$L63,'積算の内訳（明細入力）'!$B:$B,一次テーブル!$M63))</f>
        <v/>
      </c>
      <c r="F75" s="44" t="str">
        <f ca="1">IF($C75="","",SUMIFS('積算の内訳（明細入力）'!M:M,'積算の内訳（明細入力）'!$A:$A,一次テーブル!$L63,'積算の内訳（明細入力）'!$B:$B,一次テーブル!$M63))</f>
        <v/>
      </c>
      <c r="G75" s="44" t="str">
        <f ca="1">IF($C75="","",SUMIFS('積算の内訳（明細入力）'!N:N,'積算の内訳（明細入力）'!$A:$A,一次テーブル!$L63,'積算の内訳（明細入力）'!$B:$B,一次テーブル!$M63))</f>
        <v/>
      </c>
      <c r="H75" s="44" t="str">
        <f t="shared" ca="1" si="0"/>
        <v/>
      </c>
    </row>
    <row r="76" spans="2:8" x14ac:dyDescent="0.45">
      <c r="B76" s="4" t="str">
        <f ca="1">IF(一次テーブル!$L64&lt;&gt;一次テーブル!$L63,一次テーブル!$L64,"")</f>
        <v/>
      </c>
      <c r="C76" s="4" t="str">
        <f ca="1">一次テーブル!$M64</f>
        <v/>
      </c>
      <c r="D76" s="44" t="str">
        <f ca="1">IF($C76="","",SUMIFS('積算の内訳（明細入力）'!K:K,'積算の内訳（明細入力）'!$A:$A,一次テーブル!$L64,'積算の内訳（明細入力）'!$B:$B,一次テーブル!$M64))</f>
        <v/>
      </c>
      <c r="E76" s="44" t="str">
        <f ca="1">IF($C76="","",SUMIFS('積算の内訳（明細入力）'!L:L,'積算の内訳（明細入力）'!$A:$A,一次テーブル!$L64,'積算の内訳（明細入力）'!$B:$B,一次テーブル!$M64))</f>
        <v/>
      </c>
      <c r="F76" s="44" t="str">
        <f ca="1">IF($C76="","",SUMIFS('積算の内訳（明細入力）'!M:M,'積算の内訳（明細入力）'!$A:$A,一次テーブル!$L64,'積算の内訳（明細入力）'!$B:$B,一次テーブル!$M64))</f>
        <v/>
      </c>
      <c r="G76" s="44" t="str">
        <f ca="1">IF($C76="","",SUMIFS('積算の内訳（明細入力）'!N:N,'積算の内訳（明細入力）'!$A:$A,一次テーブル!$L64,'積算の内訳（明細入力）'!$B:$B,一次テーブル!$M64))</f>
        <v/>
      </c>
      <c r="H76" s="44" t="str">
        <f t="shared" ca="1" si="0"/>
        <v/>
      </c>
    </row>
    <row r="77" spans="2:8" x14ac:dyDescent="0.45">
      <c r="B77" s="4" t="str">
        <f ca="1">IF(一次テーブル!$L65&lt;&gt;一次テーブル!$L64,一次テーブル!$L65,"")</f>
        <v/>
      </c>
      <c r="C77" s="4" t="str">
        <f ca="1">一次テーブル!$M65</f>
        <v/>
      </c>
      <c r="D77" s="44" t="str">
        <f ca="1">IF($C77="","",SUMIFS('積算の内訳（明細入力）'!K:K,'積算の内訳（明細入力）'!$A:$A,一次テーブル!$L65,'積算の内訳（明細入力）'!$B:$B,一次テーブル!$M65))</f>
        <v/>
      </c>
      <c r="E77" s="44" t="str">
        <f ca="1">IF($C77="","",SUMIFS('積算の内訳（明細入力）'!L:L,'積算の内訳（明細入力）'!$A:$A,一次テーブル!$L65,'積算の内訳（明細入力）'!$B:$B,一次テーブル!$M65))</f>
        <v/>
      </c>
      <c r="F77" s="44" t="str">
        <f ca="1">IF($C77="","",SUMIFS('積算の内訳（明細入力）'!M:M,'積算の内訳（明細入力）'!$A:$A,一次テーブル!$L65,'積算の内訳（明細入力）'!$B:$B,一次テーブル!$M65))</f>
        <v/>
      </c>
      <c r="G77" s="44" t="str">
        <f ca="1">IF($C77="","",SUMIFS('積算の内訳（明細入力）'!N:N,'積算の内訳（明細入力）'!$A:$A,一次テーブル!$L65,'積算の内訳（明細入力）'!$B:$B,一次テーブル!$M65))</f>
        <v/>
      </c>
      <c r="H77" s="44" t="str">
        <f t="shared" ca="1" si="0"/>
        <v/>
      </c>
    </row>
    <row r="78" spans="2:8" x14ac:dyDescent="0.45">
      <c r="B78" s="4" t="str">
        <f ca="1">IF(一次テーブル!$L66&lt;&gt;一次テーブル!$L65,一次テーブル!$L66,"")</f>
        <v/>
      </c>
      <c r="C78" s="4" t="str">
        <f ca="1">一次テーブル!$M66</f>
        <v/>
      </c>
      <c r="D78" s="44" t="str">
        <f ca="1">IF($C78="","",SUMIFS('積算の内訳（明細入力）'!K:K,'積算の内訳（明細入力）'!$A:$A,一次テーブル!$L66,'積算の内訳（明細入力）'!$B:$B,一次テーブル!$M66))</f>
        <v/>
      </c>
      <c r="E78" s="44" t="str">
        <f ca="1">IF($C78="","",SUMIFS('積算の内訳（明細入力）'!L:L,'積算の内訳（明細入力）'!$A:$A,一次テーブル!$L66,'積算の内訳（明細入力）'!$B:$B,一次テーブル!$M66))</f>
        <v/>
      </c>
      <c r="F78" s="44" t="str">
        <f ca="1">IF($C78="","",SUMIFS('積算の内訳（明細入力）'!M:M,'積算の内訳（明細入力）'!$A:$A,一次テーブル!$L66,'積算の内訳（明細入力）'!$B:$B,一次テーブル!$M66))</f>
        <v/>
      </c>
      <c r="G78" s="44" t="str">
        <f ca="1">IF($C78="","",SUMIFS('積算の内訳（明細入力）'!N:N,'積算の内訳（明細入力）'!$A:$A,一次テーブル!$L66,'積算の内訳（明細入力）'!$B:$B,一次テーブル!$M66))</f>
        <v/>
      </c>
      <c r="H78" s="44" t="str">
        <f t="shared" ca="1" si="0"/>
        <v/>
      </c>
    </row>
    <row r="79" spans="2:8" x14ac:dyDescent="0.45">
      <c r="B79" s="4" t="str">
        <f ca="1">IF(一次テーブル!$L67&lt;&gt;一次テーブル!$L66,一次テーブル!$L67,"")</f>
        <v/>
      </c>
      <c r="C79" s="4" t="str">
        <f ca="1">一次テーブル!$M67</f>
        <v/>
      </c>
      <c r="D79" s="44" t="str">
        <f ca="1">IF($C79="","",SUMIFS('積算の内訳（明細入力）'!K:K,'積算の内訳（明細入力）'!$A:$A,一次テーブル!$L67,'積算の内訳（明細入力）'!$B:$B,一次テーブル!$M67))</f>
        <v/>
      </c>
      <c r="E79" s="44" t="str">
        <f ca="1">IF($C79="","",SUMIFS('積算の内訳（明細入力）'!L:L,'積算の内訳（明細入力）'!$A:$A,一次テーブル!$L67,'積算の内訳（明細入力）'!$B:$B,一次テーブル!$M67))</f>
        <v/>
      </c>
      <c r="F79" s="44" t="str">
        <f ca="1">IF($C79="","",SUMIFS('積算の内訳（明細入力）'!M:M,'積算の内訳（明細入力）'!$A:$A,一次テーブル!$L67,'積算の内訳（明細入力）'!$B:$B,一次テーブル!$M67))</f>
        <v/>
      </c>
      <c r="G79" s="44" t="str">
        <f ca="1">IF($C79="","",SUMIFS('積算の内訳（明細入力）'!N:N,'積算の内訳（明細入力）'!$A:$A,一次テーブル!$L67,'積算の内訳（明細入力）'!$B:$B,一次テーブル!$M67))</f>
        <v/>
      </c>
      <c r="H79" s="44" t="str">
        <f t="shared" ref="H79:H100" ca="1" si="1">IF($C79="","",SUM(D79:G79))</f>
        <v/>
      </c>
    </row>
    <row r="80" spans="2:8" x14ac:dyDescent="0.45">
      <c r="B80" s="4" t="str">
        <f ca="1">IF(一次テーブル!$L68&lt;&gt;一次テーブル!$L67,一次テーブル!$L68,"")</f>
        <v/>
      </c>
      <c r="C80" s="4" t="str">
        <f ca="1">一次テーブル!$M68</f>
        <v/>
      </c>
      <c r="D80" s="44" t="str">
        <f ca="1">IF($C80="","",SUMIFS('積算の内訳（明細入力）'!K:K,'積算の内訳（明細入力）'!$A:$A,一次テーブル!$L68,'積算の内訳（明細入力）'!$B:$B,一次テーブル!$M68))</f>
        <v/>
      </c>
      <c r="E80" s="44" t="str">
        <f ca="1">IF($C80="","",SUMIFS('積算の内訳（明細入力）'!L:L,'積算の内訳（明細入力）'!$A:$A,一次テーブル!$L68,'積算の内訳（明細入力）'!$B:$B,一次テーブル!$M68))</f>
        <v/>
      </c>
      <c r="F80" s="44" t="str">
        <f ca="1">IF($C80="","",SUMIFS('積算の内訳（明細入力）'!M:M,'積算の内訳（明細入力）'!$A:$A,一次テーブル!$L68,'積算の内訳（明細入力）'!$B:$B,一次テーブル!$M68))</f>
        <v/>
      </c>
      <c r="G80" s="44" t="str">
        <f ca="1">IF($C80="","",SUMIFS('積算の内訳（明細入力）'!N:N,'積算の内訳（明細入力）'!$A:$A,一次テーブル!$L68,'積算の内訳（明細入力）'!$B:$B,一次テーブル!$M68))</f>
        <v/>
      </c>
      <c r="H80" s="44" t="str">
        <f t="shared" ca="1" si="1"/>
        <v/>
      </c>
    </row>
    <row r="81" spans="2:8" x14ac:dyDescent="0.45">
      <c r="B81" s="4" t="str">
        <f ca="1">IF(一次テーブル!$L69&lt;&gt;一次テーブル!$L68,一次テーブル!$L69,"")</f>
        <v/>
      </c>
      <c r="C81" s="4" t="str">
        <f ca="1">一次テーブル!$M69</f>
        <v/>
      </c>
      <c r="D81" s="44" t="str">
        <f ca="1">IF($C81="","",SUMIFS('積算の内訳（明細入力）'!K:K,'積算の内訳（明細入力）'!$A:$A,一次テーブル!$L69,'積算の内訳（明細入力）'!$B:$B,一次テーブル!$M69))</f>
        <v/>
      </c>
      <c r="E81" s="44" t="str">
        <f ca="1">IF($C81="","",SUMIFS('積算の内訳（明細入力）'!L:L,'積算の内訳（明細入力）'!$A:$A,一次テーブル!$L69,'積算の内訳（明細入力）'!$B:$B,一次テーブル!$M69))</f>
        <v/>
      </c>
      <c r="F81" s="44" t="str">
        <f ca="1">IF($C81="","",SUMIFS('積算の内訳（明細入力）'!M:M,'積算の内訳（明細入力）'!$A:$A,一次テーブル!$L69,'積算の内訳（明細入力）'!$B:$B,一次テーブル!$M69))</f>
        <v/>
      </c>
      <c r="G81" s="44" t="str">
        <f ca="1">IF($C81="","",SUMIFS('積算の内訳（明細入力）'!N:N,'積算の内訳（明細入力）'!$A:$A,一次テーブル!$L69,'積算の内訳（明細入力）'!$B:$B,一次テーブル!$M69))</f>
        <v/>
      </c>
      <c r="H81" s="44" t="str">
        <f t="shared" ca="1" si="1"/>
        <v/>
      </c>
    </row>
    <row r="82" spans="2:8" x14ac:dyDescent="0.45">
      <c r="B82" s="4" t="str">
        <f ca="1">IF(一次テーブル!$L70&lt;&gt;一次テーブル!$L69,一次テーブル!$L70,"")</f>
        <v/>
      </c>
      <c r="C82" s="4" t="str">
        <f ca="1">一次テーブル!$M70</f>
        <v/>
      </c>
      <c r="D82" s="44" t="str">
        <f ca="1">IF($C82="","",SUMIFS('積算の内訳（明細入力）'!K:K,'積算の内訳（明細入力）'!$A:$A,一次テーブル!$L70,'積算の内訳（明細入力）'!$B:$B,一次テーブル!$M70))</f>
        <v/>
      </c>
      <c r="E82" s="44" t="str">
        <f ca="1">IF($C82="","",SUMIFS('積算の内訳（明細入力）'!L:L,'積算の内訳（明細入力）'!$A:$A,一次テーブル!$L70,'積算の内訳（明細入力）'!$B:$B,一次テーブル!$M70))</f>
        <v/>
      </c>
      <c r="F82" s="44" t="str">
        <f ca="1">IF($C82="","",SUMIFS('積算の内訳（明細入力）'!M:M,'積算の内訳（明細入力）'!$A:$A,一次テーブル!$L70,'積算の内訳（明細入力）'!$B:$B,一次テーブル!$M70))</f>
        <v/>
      </c>
      <c r="G82" s="44" t="str">
        <f ca="1">IF($C82="","",SUMIFS('積算の内訳（明細入力）'!N:N,'積算の内訳（明細入力）'!$A:$A,一次テーブル!$L70,'積算の内訳（明細入力）'!$B:$B,一次テーブル!$M70))</f>
        <v/>
      </c>
      <c r="H82" s="44" t="str">
        <f t="shared" ca="1" si="1"/>
        <v/>
      </c>
    </row>
    <row r="83" spans="2:8" x14ac:dyDescent="0.45">
      <c r="B83" s="4" t="str">
        <f ca="1">IF(一次テーブル!$L71&lt;&gt;一次テーブル!$L70,一次テーブル!$L71,"")</f>
        <v/>
      </c>
      <c r="C83" s="4" t="str">
        <f ca="1">一次テーブル!$M71</f>
        <v/>
      </c>
      <c r="D83" s="44" t="str">
        <f ca="1">IF($C83="","",SUMIFS('積算の内訳（明細入力）'!K:K,'積算の内訳（明細入力）'!$A:$A,一次テーブル!$L71,'積算の内訳（明細入力）'!$B:$B,一次テーブル!$M71))</f>
        <v/>
      </c>
      <c r="E83" s="44" t="str">
        <f ca="1">IF($C83="","",SUMIFS('積算の内訳（明細入力）'!L:L,'積算の内訳（明細入力）'!$A:$A,一次テーブル!$L71,'積算の内訳（明細入力）'!$B:$B,一次テーブル!$M71))</f>
        <v/>
      </c>
      <c r="F83" s="44" t="str">
        <f ca="1">IF($C83="","",SUMIFS('積算の内訳（明細入力）'!M:M,'積算の内訳（明細入力）'!$A:$A,一次テーブル!$L71,'積算の内訳（明細入力）'!$B:$B,一次テーブル!$M71))</f>
        <v/>
      </c>
      <c r="G83" s="44" t="str">
        <f ca="1">IF($C83="","",SUMIFS('積算の内訳（明細入力）'!N:N,'積算の内訳（明細入力）'!$A:$A,一次テーブル!$L71,'積算の内訳（明細入力）'!$B:$B,一次テーブル!$M71))</f>
        <v/>
      </c>
      <c r="H83" s="44" t="str">
        <f t="shared" ca="1" si="1"/>
        <v/>
      </c>
    </row>
    <row r="84" spans="2:8" x14ac:dyDescent="0.45">
      <c r="B84" s="4" t="str">
        <f ca="1">IF(一次テーブル!$L72&lt;&gt;一次テーブル!$L71,一次テーブル!$L72,"")</f>
        <v/>
      </c>
      <c r="C84" s="4" t="str">
        <f ca="1">一次テーブル!$M72</f>
        <v/>
      </c>
      <c r="D84" s="44" t="str">
        <f ca="1">IF($C84="","",SUMIFS('積算の内訳（明細入力）'!K:K,'積算の内訳（明細入力）'!$A:$A,一次テーブル!$L72,'積算の内訳（明細入力）'!$B:$B,一次テーブル!$M72))</f>
        <v/>
      </c>
      <c r="E84" s="44" t="str">
        <f ca="1">IF($C84="","",SUMIFS('積算の内訳（明細入力）'!L:L,'積算の内訳（明細入力）'!$A:$A,一次テーブル!$L72,'積算の内訳（明細入力）'!$B:$B,一次テーブル!$M72))</f>
        <v/>
      </c>
      <c r="F84" s="44" t="str">
        <f ca="1">IF($C84="","",SUMIFS('積算の内訳（明細入力）'!M:M,'積算の内訳（明細入力）'!$A:$A,一次テーブル!$L72,'積算の内訳（明細入力）'!$B:$B,一次テーブル!$M72))</f>
        <v/>
      </c>
      <c r="G84" s="44" t="str">
        <f ca="1">IF($C84="","",SUMIFS('積算の内訳（明細入力）'!N:N,'積算の内訳（明細入力）'!$A:$A,一次テーブル!$L72,'積算の内訳（明細入力）'!$B:$B,一次テーブル!$M72))</f>
        <v/>
      </c>
      <c r="H84" s="44" t="str">
        <f t="shared" ca="1" si="1"/>
        <v/>
      </c>
    </row>
    <row r="85" spans="2:8" x14ac:dyDescent="0.45">
      <c r="B85" s="4" t="str">
        <f ca="1">IF(一次テーブル!$L73&lt;&gt;一次テーブル!$L72,一次テーブル!$L73,"")</f>
        <v/>
      </c>
      <c r="C85" s="4" t="str">
        <f ca="1">一次テーブル!$M73</f>
        <v/>
      </c>
      <c r="D85" s="44" t="str">
        <f ca="1">IF($C85="","",SUMIFS('積算の内訳（明細入力）'!K:K,'積算の内訳（明細入力）'!$A:$A,一次テーブル!$L73,'積算の内訳（明細入力）'!$B:$B,一次テーブル!$M73))</f>
        <v/>
      </c>
      <c r="E85" s="44" t="str">
        <f ca="1">IF($C85="","",SUMIFS('積算の内訳（明細入力）'!L:L,'積算の内訳（明細入力）'!$A:$A,一次テーブル!$L73,'積算の内訳（明細入力）'!$B:$B,一次テーブル!$M73))</f>
        <v/>
      </c>
      <c r="F85" s="44" t="str">
        <f ca="1">IF($C85="","",SUMIFS('積算の内訳（明細入力）'!M:M,'積算の内訳（明細入力）'!$A:$A,一次テーブル!$L73,'積算の内訳（明細入力）'!$B:$B,一次テーブル!$M73))</f>
        <v/>
      </c>
      <c r="G85" s="44" t="str">
        <f ca="1">IF($C85="","",SUMIFS('積算の内訳（明細入力）'!N:N,'積算の内訳（明細入力）'!$A:$A,一次テーブル!$L73,'積算の内訳（明細入力）'!$B:$B,一次テーブル!$M73))</f>
        <v/>
      </c>
      <c r="H85" s="44" t="str">
        <f t="shared" ca="1" si="1"/>
        <v/>
      </c>
    </row>
    <row r="86" spans="2:8" x14ac:dyDescent="0.45">
      <c r="B86" s="4" t="str">
        <f ca="1">IF(一次テーブル!$L74&lt;&gt;一次テーブル!$L73,一次テーブル!$L74,"")</f>
        <v/>
      </c>
      <c r="C86" s="4" t="str">
        <f ca="1">一次テーブル!$M74</f>
        <v/>
      </c>
      <c r="D86" s="44" t="str">
        <f ca="1">IF($C86="","",SUMIFS('積算の内訳（明細入力）'!K:K,'積算の内訳（明細入力）'!$A:$A,一次テーブル!$L74,'積算の内訳（明細入力）'!$B:$B,一次テーブル!$M74))</f>
        <v/>
      </c>
      <c r="E86" s="44" t="str">
        <f ca="1">IF($C86="","",SUMIFS('積算の内訳（明細入力）'!L:L,'積算の内訳（明細入力）'!$A:$A,一次テーブル!$L74,'積算の内訳（明細入力）'!$B:$B,一次テーブル!$M74))</f>
        <v/>
      </c>
      <c r="F86" s="44" t="str">
        <f ca="1">IF($C86="","",SUMIFS('積算の内訳（明細入力）'!M:M,'積算の内訳（明細入力）'!$A:$A,一次テーブル!$L74,'積算の内訳（明細入力）'!$B:$B,一次テーブル!$M74))</f>
        <v/>
      </c>
      <c r="G86" s="44" t="str">
        <f ca="1">IF($C86="","",SUMIFS('積算の内訳（明細入力）'!N:N,'積算の内訳（明細入力）'!$A:$A,一次テーブル!$L74,'積算の内訳（明細入力）'!$B:$B,一次テーブル!$M74))</f>
        <v/>
      </c>
      <c r="H86" s="44" t="str">
        <f t="shared" ca="1" si="1"/>
        <v/>
      </c>
    </row>
    <row r="87" spans="2:8" x14ac:dyDescent="0.45">
      <c r="B87" s="4" t="str">
        <f ca="1">IF(一次テーブル!$L75&lt;&gt;一次テーブル!$L74,一次テーブル!$L75,"")</f>
        <v/>
      </c>
      <c r="C87" s="4" t="str">
        <f ca="1">一次テーブル!$M75</f>
        <v/>
      </c>
      <c r="D87" s="44" t="str">
        <f ca="1">IF($C87="","",SUMIFS('積算の内訳（明細入力）'!K:K,'積算の内訳（明細入力）'!$A:$A,一次テーブル!$L75,'積算の内訳（明細入力）'!$B:$B,一次テーブル!$M75))</f>
        <v/>
      </c>
      <c r="E87" s="44" t="str">
        <f ca="1">IF($C87="","",SUMIFS('積算の内訳（明細入力）'!L:L,'積算の内訳（明細入力）'!$A:$A,一次テーブル!$L75,'積算の内訳（明細入力）'!$B:$B,一次テーブル!$M75))</f>
        <v/>
      </c>
      <c r="F87" s="44" t="str">
        <f ca="1">IF($C87="","",SUMIFS('積算の内訳（明細入力）'!M:M,'積算の内訳（明細入力）'!$A:$A,一次テーブル!$L75,'積算の内訳（明細入力）'!$B:$B,一次テーブル!$M75))</f>
        <v/>
      </c>
      <c r="G87" s="44" t="str">
        <f ca="1">IF($C87="","",SUMIFS('積算の内訳（明細入力）'!N:N,'積算の内訳（明細入力）'!$A:$A,一次テーブル!$L75,'積算の内訳（明細入力）'!$B:$B,一次テーブル!$M75))</f>
        <v/>
      </c>
      <c r="H87" s="44" t="str">
        <f t="shared" ca="1" si="1"/>
        <v/>
      </c>
    </row>
    <row r="88" spans="2:8" x14ac:dyDescent="0.45">
      <c r="B88" s="4" t="str">
        <f ca="1">IF(一次テーブル!$L76&lt;&gt;一次テーブル!$L75,一次テーブル!$L76,"")</f>
        <v/>
      </c>
      <c r="C88" s="4" t="str">
        <f ca="1">一次テーブル!$M76</f>
        <v/>
      </c>
      <c r="D88" s="44" t="str">
        <f ca="1">IF($C88="","",SUMIFS('積算の内訳（明細入力）'!K:K,'積算の内訳（明細入力）'!$A:$A,一次テーブル!$L76,'積算の内訳（明細入力）'!$B:$B,一次テーブル!$M76))</f>
        <v/>
      </c>
      <c r="E88" s="44" t="str">
        <f ca="1">IF($C88="","",SUMIFS('積算の内訳（明細入力）'!L:L,'積算の内訳（明細入力）'!$A:$A,一次テーブル!$L76,'積算の内訳（明細入力）'!$B:$B,一次テーブル!$M76))</f>
        <v/>
      </c>
      <c r="F88" s="44" t="str">
        <f ca="1">IF($C88="","",SUMIFS('積算の内訳（明細入力）'!M:M,'積算の内訳（明細入力）'!$A:$A,一次テーブル!$L76,'積算の内訳（明細入力）'!$B:$B,一次テーブル!$M76))</f>
        <v/>
      </c>
      <c r="G88" s="44" t="str">
        <f ca="1">IF($C88="","",SUMIFS('積算の内訳（明細入力）'!N:N,'積算の内訳（明細入力）'!$A:$A,一次テーブル!$L76,'積算の内訳（明細入力）'!$B:$B,一次テーブル!$M76))</f>
        <v/>
      </c>
      <c r="H88" s="44" t="str">
        <f t="shared" ca="1" si="1"/>
        <v/>
      </c>
    </row>
    <row r="89" spans="2:8" x14ac:dyDescent="0.45">
      <c r="B89" s="4" t="str">
        <f ca="1">IF(一次テーブル!$L77&lt;&gt;一次テーブル!$L76,一次テーブル!$L77,"")</f>
        <v/>
      </c>
      <c r="C89" s="4" t="str">
        <f ca="1">一次テーブル!$M77</f>
        <v/>
      </c>
      <c r="D89" s="44" t="str">
        <f ca="1">IF($C89="","",SUMIFS('積算の内訳（明細入力）'!K:K,'積算の内訳（明細入力）'!$A:$A,一次テーブル!$L77,'積算の内訳（明細入力）'!$B:$B,一次テーブル!$M77))</f>
        <v/>
      </c>
      <c r="E89" s="44" t="str">
        <f ca="1">IF($C89="","",SUMIFS('積算の内訳（明細入力）'!L:L,'積算の内訳（明細入力）'!$A:$A,一次テーブル!$L77,'積算の内訳（明細入力）'!$B:$B,一次テーブル!$M77))</f>
        <v/>
      </c>
      <c r="F89" s="44" t="str">
        <f ca="1">IF($C89="","",SUMIFS('積算の内訳（明細入力）'!M:M,'積算の内訳（明細入力）'!$A:$A,一次テーブル!$L77,'積算の内訳（明細入力）'!$B:$B,一次テーブル!$M77))</f>
        <v/>
      </c>
      <c r="G89" s="44" t="str">
        <f ca="1">IF($C89="","",SUMIFS('積算の内訳（明細入力）'!N:N,'積算の内訳（明細入力）'!$A:$A,一次テーブル!$L77,'積算の内訳（明細入力）'!$B:$B,一次テーブル!$M77))</f>
        <v/>
      </c>
      <c r="H89" s="44" t="str">
        <f t="shared" ca="1" si="1"/>
        <v/>
      </c>
    </row>
    <row r="90" spans="2:8" x14ac:dyDescent="0.45">
      <c r="B90" s="4" t="str">
        <f ca="1">IF(一次テーブル!$L78&lt;&gt;一次テーブル!$L77,一次テーブル!$L78,"")</f>
        <v/>
      </c>
      <c r="C90" s="4" t="str">
        <f ca="1">一次テーブル!$M78</f>
        <v/>
      </c>
      <c r="D90" s="44" t="str">
        <f ca="1">IF($C90="","",SUMIFS('積算の内訳（明細入力）'!K:K,'積算の内訳（明細入力）'!$A:$A,一次テーブル!$L78,'積算の内訳（明細入力）'!$B:$B,一次テーブル!$M78))</f>
        <v/>
      </c>
      <c r="E90" s="44" t="str">
        <f ca="1">IF($C90="","",SUMIFS('積算の内訳（明細入力）'!L:L,'積算の内訳（明細入力）'!$A:$A,一次テーブル!$L78,'積算の内訳（明細入力）'!$B:$B,一次テーブル!$M78))</f>
        <v/>
      </c>
      <c r="F90" s="44" t="str">
        <f ca="1">IF($C90="","",SUMIFS('積算の内訳（明細入力）'!M:M,'積算の内訳（明細入力）'!$A:$A,一次テーブル!$L78,'積算の内訳（明細入力）'!$B:$B,一次テーブル!$M78))</f>
        <v/>
      </c>
      <c r="G90" s="44" t="str">
        <f ca="1">IF($C90="","",SUMIFS('積算の内訳（明細入力）'!N:N,'積算の内訳（明細入力）'!$A:$A,一次テーブル!$L78,'積算の内訳（明細入力）'!$B:$B,一次テーブル!$M78))</f>
        <v/>
      </c>
      <c r="H90" s="44" t="str">
        <f t="shared" ca="1" si="1"/>
        <v/>
      </c>
    </row>
    <row r="91" spans="2:8" x14ac:dyDescent="0.45">
      <c r="B91" s="4" t="str">
        <f ca="1">IF(一次テーブル!$L79&lt;&gt;一次テーブル!$L78,一次テーブル!$L79,"")</f>
        <v/>
      </c>
      <c r="C91" s="4" t="str">
        <f ca="1">一次テーブル!$M79</f>
        <v/>
      </c>
      <c r="D91" s="44" t="str">
        <f ca="1">IF($C91="","",SUMIFS('積算の内訳（明細入力）'!K:K,'積算の内訳（明細入力）'!$A:$A,一次テーブル!$L79,'積算の内訳（明細入力）'!$B:$B,一次テーブル!$M79))</f>
        <v/>
      </c>
      <c r="E91" s="44" t="str">
        <f ca="1">IF($C91="","",SUMIFS('積算の内訳（明細入力）'!L:L,'積算の内訳（明細入力）'!$A:$A,一次テーブル!$L79,'積算の内訳（明細入力）'!$B:$B,一次テーブル!$M79))</f>
        <v/>
      </c>
      <c r="F91" s="44" t="str">
        <f ca="1">IF($C91="","",SUMIFS('積算の内訳（明細入力）'!M:M,'積算の内訳（明細入力）'!$A:$A,一次テーブル!$L79,'積算の内訳（明細入力）'!$B:$B,一次テーブル!$M79))</f>
        <v/>
      </c>
      <c r="G91" s="44" t="str">
        <f ca="1">IF($C91="","",SUMIFS('積算の内訳（明細入力）'!N:N,'積算の内訳（明細入力）'!$A:$A,一次テーブル!$L79,'積算の内訳（明細入力）'!$B:$B,一次テーブル!$M79))</f>
        <v/>
      </c>
      <c r="H91" s="44" t="str">
        <f t="shared" ca="1" si="1"/>
        <v/>
      </c>
    </row>
    <row r="92" spans="2:8" x14ac:dyDescent="0.45">
      <c r="B92" s="4" t="str">
        <f ca="1">IF(一次テーブル!$L80&lt;&gt;一次テーブル!$L79,一次テーブル!$L80,"")</f>
        <v/>
      </c>
      <c r="C92" s="4" t="str">
        <f ca="1">一次テーブル!$M80</f>
        <v/>
      </c>
      <c r="D92" s="44" t="str">
        <f ca="1">IF($C92="","",SUMIFS('積算の内訳（明細入力）'!K:K,'積算の内訳（明細入力）'!$A:$A,一次テーブル!$L80,'積算の内訳（明細入力）'!$B:$B,一次テーブル!$M80))</f>
        <v/>
      </c>
      <c r="E92" s="44" t="str">
        <f ca="1">IF($C92="","",SUMIFS('積算の内訳（明細入力）'!L:L,'積算の内訳（明細入力）'!$A:$A,一次テーブル!$L80,'積算の内訳（明細入力）'!$B:$B,一次テーブル!$M80))</f>
        <v/>
      </c>
      <c r="F92" s="44" t="str">
        <f ca="1">IF($C92="","",SUMIFS('積算の内訳（明細入力）'!M:M,'積算の内訳（明細入力）'!$A:$A,一次テーブル!$L80,'積算の内訳（明細入力）'!$B:$B,一次テーブル!$M80))</f>
        <v/>
      </c>
      <c r="G92" s="44" t="str">
        <f ca="1">IF($C92="","",SUMIFS('積算の内訳（明細入力）'!N:N,'積算の内訳（明細入力）'!$A:$A,一次テーブル!$L80,'積算の内訳（明細入力）'!$B:$B,一次テーブル!$M80))</f>
        <v/>
      </c>
      <c r="H92" s="44" t="str">
        <f t="shared" ca="1" si="1"/>
        <v/>
      </c>
    </row>
    <row r="93" spans="2:8" x14ac:dyDescent="0.45">
      <c r="B93" s="4" t="str">
        <f ca="1">IF(一次テーブル!$L81&lt;&gt;一次テーブル!$L80,一次テーブル!$L81,"")</f>
        <v/>
      </c>
      <c r="C93" s="4" t="str">
        <f ca="1">一次テーブル!$M81</f>
        <v/>
      </c>
      <c r="D93" s="44" t="str">
        <f ca="1">IF($C93="","",SUMIFS('積算の内訳（明細入力）'!K:K,'積算の内訳（明細入力）'!$A:$A,一次テーブル!$L81,'積算の内訳（明細入力）'!$B:$B,一次テーブル!$M81))</f>
        <v/>
      </c>
      <c r="E93" s="44" t="str">
        <f ca="1">IF($C93="","",SUMIFS('積算の内訳（明細入力）'!L:L,'積算の内訳（明細入力）'!$A:$A,一次テーブル!$L81,'積算の内訳（明細入力）'!$B:$B,一次テーブル!$M81))</f>
        <v/>
      </c>
      <c r="F93" s="44" t="str">
        <f ca="1">IF($C93="","",SUMIFS('積算の内訳（明細入力）'!M:M,'積算の内訳（明細入力）'!$A:$A,一次テーブル!$L81,'積算の内訳（明細入力）'!$B:$B,一次テーブル!$M81))</f>
        <v/>
      </c>
      <c r="G93" s="44" t="str">
        <f ca="1">IF($C93="","",SUMIFS('積算の内訳（明細入力）'!N:N,'積算の内訳（明細入力）'!$A:$A,一次テーブル!$L81,'積算の内訳（明細入力）'!$B:$B,一次テーブル!$M81))</f>
        <v/>
      </c>
      <c r="H93" s="44" t="str">
        <f t="shared" ca="1" si="1"/>
        <v/>
      </c>
    </row>
    <row r="94" spans="2:8" x14ac:dyDescent="0.45">
      <c r="B94" s="4" t="str">
        <f ca="1">IF(一次テーブル!$L82&lt;&gt;一次テーブル!$L81,一次テーブル!$L82,"")</f>
        <v/>
      </c>
      <c r="C94" s="4" t="str">
        <f ca="1">一次テーブル!$M82</f>
        <v/>
      </c>
      <c r="D94" s="44" t="str">
        <f ca="1">IF($C94="","",SUMIFS('積算の内訳（明細入力）'!K:K,'積算の内訳（明細入力）'!$A:$A,一次テーブル!$L82,'積算の内訳（明細入力）'!$B:$B,一次テーブル!$M82))</f>
        <v/>
      </c>
      <c r="E94" s="44" t="str">
        <f ca="1">IF($C94="","",SUMIFS('積算の内訳（明細入力）'!L:L,'積算の内訳（明細入力）'!$A:$A,一次テーブル!$L82,'積算の内訳（明細入力）'!$B:$B,一次テーブル!$M82))</f>
        <v/>
      </c>
      <c r="F94" s="44" t="str">
        <f ca="1">IF($C94="","",SUMIFS('積算の内訳（明細入力）'!M:M,'積算の内訳（明細入力）'!$A:$A,一次テーブル!$L82,'積算の内訳（明細入力）'!$B:$B,一次テーブル!$M82))</f>
        <v/>
      </c>
      <c r="G94" s="44" t="str">
        <f ca="1">IF($C94="","",SUMIFS('積算の内訳（明細入力）'!N:N,'積算の内訳（明細入力）'!$A:$A,一次テーブル!$L82,'積算の内訳（明細入力）'!$B:$B,一次テーブル!$M82))</f>
        <v/>
      </c>
      <c r="H94" s="44" t="str">
        <f t="shared" ca="1" si="1"/>
        <v/>
      </c>
    </row>
    <row r="95" spans="2:8" x14ac:dyDescent="0.45">
      <c r="B95" s="4" t="str">
        <f ca="1">IF(一次テーブル!$L83&lt;&gt;一次テーブル!$L82,一次テーブル!$L83,"")</f>
        <v/>
      </c>
      <c r="C95" s="4" t="str">
        <f ca="1">一次テーブル!$M83</f>
        <v/>
      </c>
      <c r="D95" s="44" t="str">
        <f ca="1">IF($C95="","",SUMIFS('積算の内訳（明細入力）'!K:K,'積算の内訳（明細入力）'!$A:$A,一次テーブル!$L83,'積算の内訳（明細入力）'!$B:$B,一次テーブル!$M83))</f>
        <v/>
      </c>
      <c r="E95" s="44" t="str">
        <f ca="1">IF($C95="","",SUMIFS('積算の内訳（明細入力）'!L:L,'積算の内訳（明細入力）'!$A:$A,一次テーブル!$L83,'積算の内訳（明細入力）'!$B:$B,一次テーブル!$M83))</f>
        <v/>
      </c>
      <c r="F95" s="44" t="str">
        <f ca="1">IF($C95="","",SUMIFS('積算の内訳（明細入力）'!M:M,'積算の内訳（明細入力）'!$A:$A,一次テーブル!$L83,'積算の内訳（明細入力）'!$B:$B,一次テーブル!$M83))</f>
        <v/>
      </c>
      <c r="G95" s="44" t="str">
        <f ca="1">IF($C95="","",SUMIFS('積算の内訳（明細入力）'!N:N,'積算の内訳（明細入力）'!$A:$A,一次テーブル!$L83,'積算の内訳（明細入力）'!$B:$B,一次テーブル!$M83))</f>
        <v/>
      </c>
      <c r="H95" s="44" t="str">
        <f t="shared" ca="1" si="1"/>
        <v/>
      </c>
    </row>
    <row r="96" spans="2:8" x14ac:dyDescent="0.45">
      <c r="B96" s="4" t="str">
        <f ca="1">IF(一次テーブル!$L84&lt;&gt;一次テーブル!$L83,一次テーブル!$L84,"")</f>
        <v/>
      </c>
      <c r="C96" s="4" t="str">
        <f ca="1">一次テーブル!$M84</f>
        <v/>
      </c>
      <c r="D96" s="44" t="str">
        <f ca="1">IF($C96="","",SUMIFS('積算の内訳（明細入力）'!K:K,'積算の内訳（明細入力）'!$A:$A,一次テーブル!$L84,'積算の内訳（明細入力）'!$B:$B,一次テーブル!$M84))</f>
        <v/>
      </c>
      <c r="E96" s="44" t="str">
        <f ca="1">IF($C96="","",SUMIFS('積算の内訳（明細入力）'!L:L,'積算の内訳（明細入力）'!$A:$A,一次テーブル!$L84,'積算の内訳（明細入力）'!$B:$B,一次テーブル!$M84))</f>
        <v/>
      </c>
      <c r="F96" s="44" t="str">
        <f ca="1">IF($C96="","",SUMIFS('積算の内訳（明細入力）'!M:M,'積算の内訳（明細入力）'!$A:$A,一次テーブル!$L84,'積算の内訳（明細入力）'!$B:$B,一次テーブル!$M84))</f>
        <v/>
      </c>
      <c r="G96" s="44" t="str">
        <f ca="1">IF($C96="","",SUMIFS('積算の内訳（明細入力）'!N:N,'積算の内訳（明細入力）'!$A:$A,一次テーブル!$L84,'積算の内訳（明細入力）'!$B:$B,一次テーブル!$M84))</f>
        <v/>
      </c>
      <c r="H96" s="44" t="str">
        <f t="shared" ca="1" si="1"/>
        <v/>
      </c>
    </row>
    <row r="97" spans="2:8" x14ac:dyDescent="0.45">
      <c r="B97" s="4" t="str">
        <f ca="1">IF(一次テーブル!$L85&lt;&gt;一次テーブル!$L84,一次テーブル!$L85,"")</f>
        <v/>
      </c>
      <c r="C97" s="4" t="str">
        <f ca="1">一次テーブル!$M85</f>
        <v/>
      </c>
      <c r="D97" s="44" t="str">
        <f ca="1">IF($C97="","",SUMIFS('積算の内訳（明細入力）'!K:K,'積算の内訳（明細入力）'!$A:$A,一次テーブル!$L85,'積算の内訳（明細入力）'!$B:$B,一次テーブル!$M85))</f>
        <v/>
      </c>
      <c r="E97" s="44" t="str">
        <f ca="1">IF($C97="","",SUMIFS('積算の内訳（明細入力）'!L:L,'積算の内訳（明細入力）'!$A:$A,一次テーブル!$L85,'積算の内訳（明細入力）'!$B:$B,一次テーブル!$M85))</f>
        <v/>
      </c>
      <c r="F97" s="44" t="str">
        <f ca="1">IF($C97="","",SUMIFS('積算の内訳（明細入力）'!M:M,'積算の内訳（明細入力）'!$A:$A,一次テーブル!$L85,'積算の内訳（明細入力）'!$B:$B,一次テーブル!$M85))</f>
        <v/>
      </c>
      <c r="G97" s="44" t="str">
        <f ca="1">IF($C97="","",SUMIFS('積算の内訳（明細入力）'!N:N,'積算の内訳（明細入力）'!$A:$A,一次テーブル!$L85,'積算の内訳（明細入力）'!$B:$B,一次テーブル!$M85))</f>
        <v/>
      </c>
      <c r="H97" s="44" t="str">
        <f t="shared" ca="1" si="1"/>
        <v/>
      </c>
    </row>
    <row r="98" spans="2:8" x14ac:dyDescent="0.45">
      <c r="B98" s="4" t="str">
        <f ca="1">IF(一次テーブル!$L86&lt;&gt;一次テーブル!$L85,一次テーブル!$L86,"")</f>
        <v/>
      </c>
      <c r="C98" s="4" t="str">
        <f ca="1">一次テーブル!$M86</f>
        <v/>
      </c>
      <c r="D98" s="44" t="str">
        <f ca="1">IF($C98="","",SUMIFS('積算の内訳（明細入力）'!K:K,'積算の内訳（明細入力）'!$A:$A,一次テーブル!$L86,'積算の内訳（明細入力）'!$B:$B,一次テーブル!$M86))</f>
        <v/>
      </c>
      <c r="E98" s="44" t="str">
        <f ca="1">IF($C98="","",SUMIFS('積算の内訳（明細入力）'!L:L,'積算の内訳（明細入力）'!$A:$A,一次テーブル!$L86,'積算の内訳（明細入力）'!$B:$B,一次テーブル!$M86))</f>
        <v/>
      </c>
      <c r="F98" s="44" t="str">
        <f ca="1">IF($C98="","",SUMIFS('積算の内訳（明細入力）'!M:M,'積算の内訳（明細入力）'!$A:$A,一次テーブル!$L86,'積算の内訳（明細入力）'!$B:$B,一次テーブル!$M86))</f>
        <v/>
      </c>
      <c r="G98" s="44" t="str">
        <f ca="1">IF($C98="","",SUMIFS('積算の内訳（明細入力）'!N:N,'積算の内訳（明細入力）'!$A:$A,一次テーブル!$L86,'積算の内訳（明細入力）'!$B:$B,一次テーブル!$M86))</f>
        <v/>
      </c>
      <c r="H98" s="44" t="str">
        <f t="shared" ca="1" si="1"/>
        <v/>
      </c>
    </row>
    <row r="99" spans="2:8" x14ac:dyDescent="0.45">
      <c r="B99" s="4" t="str">
        <f ca="1">IF(一次テーブル!$L87&lt;&gt;一次テーブル!$L86,一次テーブル!$L87,"")</f>
        <v/>
      </c>
      <c r="C99" s="4" t="str">
        <f ca="1">一次テーブル!$M87</f>
        <v/>
      </c>
      <c r="D99" s="44" t="str">
        <f ca="1">IF($C99="","",SUMIFS('積算の内訳（明細入力）'!K:K,'積算の内訳（明細入力）'!$A:$A,一次テーブル!$L87,'積算の内訳（明細入力）'!$B:$B,一次テーブル!$M87))</f>
        <v/>
      </c>
      <c r="E99" s="44" t="str">
        <f ca="1">IF($C99="","",SUMIFS('積算の内訳（明細入力）'!L:L,'積算の内訳（明細入力）'!$A:$A,一次テーブル!$L87,'積算の内訳（明細入力）'!$B:$B,一次テーブル!$M87))</f>
        <v/>
      </c>
      <c r="F99" s="44" t="str">
        <f ca="1">IF($C99="","",SUMIFS('積算の内訳（明細入力）'!M:M,'積算の内訳（明細入力）'!$A:$A,一次テーブル!$L87,'積算の内訳（明細入力）'!$B:$B,一次テーブル!$M87))</f>
        <v/>
      </c>
      <c r="G99" s="44" t="str">
        <f ca="1">IF($C99="","",SUMIFS('積算の内訳（明細入力）'!N:N,'積算の内訳（明細入力）'!$A:$A,一次テーブル!$L87,'積算の内訳（明細入力）'!$B:$B,一次テーブル!$M87))</f>
        <v/>
      </c>
      <c r="H99" s="44" t="str">
        <f t="shared" ca="1" si="1"/>
        <v/>
      </c>
    </row>
    <row r="100" spans="2:8" x14ac:dyDescent="0.45">
      <c r="B100" s="4" t="str">
        <f ca="1">IF(一次テーブル!$L88&lt;&gt;一次テーブル!$L87,一次テーブル!$L88,"")</f>
        <v/>
      </c>
      <c r="C100" s="4" t="str">
        <f ca="1">一次テーブル!$M88</f>
        <v/>
      </c>
      <c r="D100" s="44" t="str">
        <f ca="1">IF($C100="","",SUMIFS('積算の内訳（明細入力）'!K:K,'積算の内訳（明細入力）'!$A:$A,一次テーブル!$L88,'積算の内訳（明細入力）'!$B:$B,一次テーブル!$M88))</f>
        <v/>
      </c>
      <c r="E100" s="44" t="str">
        <f ca="1">IF($C100="","",SUMIFS('積算の内訳（明細入力）'!L:L,'積算の内訳（明細入力）'!$A:$A,一次テーブル!$L88,'積算の内訳（明細入力）'!$B:$B,一次テーブル!$M88))</f>
        <v/>
      </c>
      <c r="F100" s="44" t="str">
        <f ca="1">IF($C100="","",SUMIFS('積算の内訳（明細入力）'!M:M,'積算の内訳（明細入力）'!$A:$A,一次テーブル!$L88,'積算の内訳（明細入力）'!$B:$B,一次テーブル!$M88))</f>
        <v/>
      </c>
      <c r="G100" s="44" t="str">
        <f ca="1">IF($C100="","",SUMIFS('積算の内訳（明細入力）'!N:N,'積算の内訳（明細入力）'!$A:$A,一次テーブル!$L88,'積算の内訳（明細入力）'!$B:$B,一次テーブル!$M88))</f>
        <v/>
      </c>
      <c r="H100" s="44" t="str">
        <f t="shared" ca="1" si="1"/>
        <v/>
      </c>
    </row>
  </sheetData>
  <mergeCells count="16">
    <mergeCell ref="M12:P12"/>
    <mergeCell ref="J6:L6"/>
    <mergeCell ref="J4:L5"/>
    <mergeCell ref="Q4:Q5"/>
    <mergeCell ref="M4:P4"/>
    <mergeCell ref="J12:L13"/>
    <mergeCell ref="J14:L14"/>
    <mergeCell ref="D12:G12"/>
    <mergeCell ref="H12:H13"/>
    <mergeCell ref="B12:C13"/>
    <mergeCell ref="B4:C5"/>
    <mergeCell ref="D4:G4"/>
    <mergeCell ref="H4:H5"/>
    <mergeCell ref="B6:C6"/>
    <mergeCell ref="B7:C7"/>
    <mergeCell ref="B8:C8"/>
  </mergeCells>
  <phoneticPr fontId="2"/>
  <conditionalFormatting sqref="B14:B200">
    <cfRule type="expression" dxfId="4" priority="2">
      <formula>(AND($B14="",$C14&lt;&gt;""))</formula>
    </cfRule>
    <cfRule type="expression" dxfId="3" priority="4">
      <formula>(AND($B14="",$C14="",$C13&lt;&gt;""))</formula>
    </cfRule>
    <cfRule type="expression" dxfId="2" priority="6">
      <formula>($B14&lt;&gt;"")</formula>
    </cfRule>
  </conditionalFormatting>
  <conditionalFormatting sqref="C14:H200">
    <cfRule type="expression" dxfId="1" priority="7">
      <formula>($C14&lt;&gt;"")</formula>
    </cfRule>
  </conditionalFormatting>
  <dataValidations count="1">
    <dataValidation allowBlank="1" showErrorMessage="1" sqref="H6:H12 B1:B4 H1:H4 C1:G3 C9:C11 B6:B12 E6:G11 J14:L14 I7:J9 J11:K12 L1:L3 I1:I6 J1:K4 Q1:Q4 N1:P3 L11 K8:L9 J6:L6 W4:XFD7 Q6:Q10 N11:P12 I10:P10 D5:G5 R1:XFD3 R8:XFD10 R4:R7 I11:I13 M14:XFD1048576 J16:L1048576 J15 D4 M5:P9 D6:D12 B14:I1048576 D13:G13 Q11:XFD13 M1:M4 M12:P15" xr:uid="{0BAF2CFF-A16F-4193-81A1-4A9248498BF4}"/>
  </dataValidations>
  <printOptions horizontalCentered="1"/>
  <pageMargins left="0.59055118110236227" right="0.59055118110236227" top="0.74803149606299213" bottom="0.74803149606299213" header="0.31496062992125984" footer="0.31496062992125984"/>
  <pageSetup paperSize="9" scale="56" fitToHeight="0" orientation="landscape" r:id="rId1"/>
  <headerFooter>
    <oddHeader xml:space="preserve">&amp;R&amp;9 </oddHeader>
  </headerFooter>
  <extLst>
    <ext xmlns:x14="http://schemas.microsoft.com/office/spreadsheetml/2009/9/main" uri="{78C0D931-6437-407d-A8EE-F0AAD7539E65}">
      <x14:conditionalFormattings>
        <x14:conditionalFormatting xmlns:xm="http://schemas.microsoft.com/office/excel/2006/main">
          <x14:cfRule type="expression" priority="1" id="{C52824C7-4256-484F-B68B-3F3AD622A243}">
            <xm:f>(資金計画書!$E$2="実行団体")</xm:f>
            <x14:dxf>
              <font>
                <color theme="0"/>
              </font>
              <fill>
                <patternFill>
                  <bgColor theme="0"/>
                </patternFill>
              </fill>
              <border>
                <left/>
                <right/>
                <top/>
                <bottom/>
              </border>
            </x14:dxf>
          </x14:cfRule>
          <xm:sqref>J2:V3 J4:R4 J5:L5 Q5:R5 J6:R7 J8:V12 J13:L13 Q13:V13 J14:V15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8099-9F14-4AB0-A083-55B3BBB13F46}">
  <dimension ref="A1:M201"/>
  <sheetViews>
    <sheetView topLeftCell="B2" workbookViewId="0">
      <selection activeCell="I2" sqref="I2"/>
    </sheetView>
  </sheetViews>
  <sheetFormatPr defaultColWidth="8.69921875" defaultRowHeight="14.4" x14ac:dyDescent="0.45"/>
  <cols>
    <col min="1" max="3" width="18.19921875" style="29" customWidth="1"/>
    <col min="4" max="4" width="4.69921875" style="29" customWidth="1"/>
    <col min="5" max="6" width="15.5" style="29" customWidth="1"/>
    <col min="7" max="7" width="2.19921875" style="29" customWidth="1"/>
    <col min="8" max="8" width="8.69921875" style="29"/>
    <col min="9" max="9" width="12.19921875" style="29" customWidth="1"/>
    <col min="10" max="11" width="8.69921875" style="29"/>
    <col min="12" max="13" width="18.69921875" style="29" customWidth="1"/>
    <col min="14" max="16384" width="8.69921875" style="29"/>
  </cols>
  <sheetData>
    <row r="1" spans="1:13" x14ac:dyDescent="0.45">
      <c r="A1" s="41" t="s">
        <v>74</v>
      </c>
      <c r="H1" s="29" t="s">
        <v>75</v>
      </c>
      <c r="J1" s="29" t="s">
        <v>76</v>
      </c>
      <c r="K1" s="29" t="s">
        <v>77</v>
      </c>
      <c r="L1" s="29" t="s">
        <v>78</v>
      </c>
    </row>
    <row r="2" spans="1:13" x14ac:dyDescent="0.45">
      <c r="A2" s="29" t="str" cm="1">
        <f t="array" aca="1" ref="A2" ca="1">INDIRECT("'積算の内訳（明細入力）'!$A"&amp;(ROW()+6),TRUE)&amp;""</f>
        <v/>
      </c>
      <c r="B2" s="29" t="str" cm="1">
        <f t="array" aca="1" ref="B2" ca="1">INDIRECT("'積算の内訳（明細入力）'!$B"&amp;(ROW()+6),TRUE)&amp;""</f>
        <v/>
      </c>
      <c r="C2" s="29" t="str">
        <f ca="1">A2&amp;B2</f>
        <v/>
      </c>
      <c r="D2" s="29" t="str">
        <f ca="1">IF($C2="","",COUNTIF($C$2:$C2,$C2))</f>
        <v/>
      </c>
      <c r="E2" s="29" t="str">
        <f ca="1">IF(D2=1,A2,"")</f>
        <v/>
      </c>
      <c r="F2" s="29" t="str">
        <f ca="1">IF(D2=1,B2,"")</f>
        <v/>
      </c>
      <c r="H2" s="43">
        <v>2</v>
      </c>
      <c r="I2" s="29" t="str" cm="1">
        <f t="array" aca="1" ref="I2" ca="1">IF(資金計画書!$E$2="資金分配団体",INDIRECT("リストデータ!$A"&amp;$H2),INDIRECT("リストデータ!$C"&amp;$H2))</f>
        <v>直接事業費</v>
      </c>
      <c r="J2" s="43">
        <v>2</v>
      </c>
      <c r="K2" s="43" t="e">
        <f ca="1">MATCH($I2,INDIRECT("$E" &amp; $J2 &amp; ":$E$201",TRUE),0)+($J2-1)</f>
        <v>#N/A</v>
      </c>
      <c r="L2" s="29" t="e" cm="1">
        <f t="array" aca="1" ref="L2" ca="1">INDIRECT("$E"&amp;$K2,TRUE)</f>
        <v>#N/A</v>
      </c>
      <c r="M2" s="29" t="e" cm="1">
        <f t="array" aca="1" ref="M2" ca="1">INDIRECT("$F"&amp;$K2,TRUE)</f>
        <v>#N/A</v>
      </c>
    </row>
    <row r="3" spans="1:13" x14ac:dyDescent="0.45">
      <c r="A3" s="29" t="str" cm="1">
        <f t="array" aca="1" ref="A3" ca="1">INDIRECT("'積算の内訳（明細入力）'!$A"&amp;(ROW()+6),TRUE)&amp;""</f>
        <v/>
      </c>
      <c r="B3" s="29" t="str" cm="1">
        <f t="array" aca="1" ref="B3" ca="1">INDIRECT("'積算の内訳（明細入力）'!$B"&amp;(ROW()+6),TRUE)&amp;""</f>
        <v/>
      </c>
      <c r="C3" s="29" t="str">
        <f t="shared" ref="C3:C66" ca="1" si="0">A3&amp;B3</f>
        <v/>
      </c>
      <c r="D3" s="29" t="str">
        <f ca="1">IF($C3="","",COUNTIF($C$2:$C3,$C3))</f>
        <v/>
      </c>
      <c r="E3" s="29" t="str">
        <f t="shared" ref="E3:E66" ca="1" si="1">IF(D3=1,A3,"")</f>
        <v/>
      </c>
      <c r="F3" s="29" t="str">
        <f t="shared" ref="F3:F66" ca="1" si="2">IF(D3=1,B3,"")</f>
        <v/>
      </c>
      <c r="H3" s="29">
        <f ca="1">IF(ISERROR(MATCH($I2,INDIRECT("$E"&amp;($K2+1)&amp;":$E$201",TRUE),0)),H2+1,H2)</f>
        <v>3</v>
      </c>
      <c r="I3" s="29" t="str" cm="1">
        <f t="array" aca="1" ref="I3" ca="1">IF(資金計画書!$E$2="資金分配団体",INDIRECT("リストデータ!$A"&amp;H3),INDIRECT("リストデータ!$C"&amp;H3))</f>
        <v>管理的経費</v>
      </c>
      <c r="J3" s="29">
        <f ca="1">IF($H2&lt;&gt;$H3,2,$K2+1)</f>
        <v>2</v>
      </c>
      <c r="K3" s="29" t="str">
        <f ca="1">IFERROR(MATCH($I3,INDIRECT("$E"&amp;$J3&amp;":$E$201",TRUE),0)+($J3-1),"")</f>
        <v/>
      </c>
      <c r="L3" s="29" t="str" cm="1">
        <f t="array" aca="1" ref="L3" ca="1">IFERROR(INDIRECT("$E"&amp;$K3,TRUE),"")</f>
        <v/>
      </c>
      <c r="M3" s="29" t="str" cm="1">
        <f t="array" aca="1" ref="M3" ca="1">IFERROR(INDIRECT("$F"&amp;$K3,TRUE),"")</f>
        <v/>
      </c>
    </row>
    <row r="4" spans="1:13" x14ac:dyDescent="0.45">
      <c r="A4" s="29" t="str" cm="1">
        <f t="array" aca="1" ref="A4" ca="1">INDIRECT("'積算の内訳（明細入力）'!$A"&amp;(ROW()+6),TRUE)&amp;""</f>
        <v/>
      </c>
      <c r="B4" s="29" t="str" cm="1">
        <f t="array" aca="1" ref="B4" ca="1">INDIRECT("'積算の内訳（明細入力）'!$B"&amp;(ROW()+6),TRUE)&amp;""</f>
        <v/>
      </c>
      <c r="C4" s="29" t="str">
        <f t="shared" ca="1" si="0"/>
        <v/>
      </c>
      <c r="D4" s="29" t="str">
        <f ca="1">IF($C4="","",COUNTIF($C$2:$C4,$C4))</f>
        <v/>
      </c>
      <c r="E4" s="29" t="str">
        <f t="shared" ca="1" si="1"/>
        <v/>
      </c>
      <c r="F4" s="29" t="str">
        <f t="shared" ca="1" si="2"/>
        <v/>
      </c>
      <c r="H4" s="29">
        <f t="shared" ref="H4:H67" ca="1" si="3">IF(ISERROR(MATCH($I3,INDIRECT("$E"&amp;($K3+1)&amp;":$E$201",TRUE),0)),H3+1,H3)</f>
        <v>4</v>
      </c>
      <c r="I4" s="29" t="str" cm="1">
        <f t="array" aca="1" ref="I4" ca="1">IF(資金計画書!$E$2="資金分配団体",INDIRECT("リストデータ!$A"&amp;H4),INDIRECT("リストデータ!$C"&amp;H4))</f>
        <v>評価関連経費</v>
      </c>
      <c r="J4" s="29">
        <f t="shared" ref="J4:J67" ca="1" si="4">IF($H3&lt;&gt;$H4,2,$K3+1)</f>
        <v>2</v>
      </c>
      <c r="K4" s="29" t="str">
        <f t="shared" ref="K4:K67" ca="1" si="5">IFERROR(MATCH($I4,INDIRECT("$E"&amp;$J4&amp;":$E$201",TRUE),0)+($J4-1),"")</f>
        <v/>
      </c>
      <c r="L4" s="29" t="str" cm="1">
        <f t="array" aca="1" ref="L4" ca="1">IFERROR(INDIRECT("$E"&amp;$K4,TRUE),"")</f>
        <v/>
      </c>
      <c r="M4" s="29" t="str" cm="1">
        <f t="array" aca="1" ref="M4" ca="1">IFERROR(INDIRECT("$F"&amp;$K4,TRUE),"")</f>
        <v/>
      </c>
    </row>
    <row r="5" spans="1:13" x14ac:dyDescent="0.45">
      <c r="A5" s="29" t="str" cm="1">
        <f t="array" aca="1" ref="A5" ca="1">INDIRECT("'積算の内訳（明細入力）'!$A"&amp;(ROW()+6),TRUE)&amp;""</f>
        <v/>
      </c>
      <c r="B5" s="29" t="str" cm="1">
        <f t="array" aca="1" ref="B5" ca="1">INDIRECT("'積算の内訳（明細入力）'!$B"&amp;(ROW()+6),TRUE)&amp;""</f>
        <v/>
      </c>
      <c r="C5" s="29" t="str">
        <f t="shared" ca="1" si="0"/>
        <v/>
      </c>
      <c r="D5" s="29" t="str">
        <f ca="1">IF($C5="","",COUNTIF($C$2:$C5,$C5))</f>
        <v/>
      </c>
      <c r="E5" s="29" t="str">
        <f t="shared" ca="1" si="1"/>
        <v/>
      </c>
      <c r="F5" s="29" t="str">
        <f t="shared" ca="1" si="2"/>
        <v/>
      </c>
      <c r="H5" s="29">
        <f t="shared" ca="1" si="3"/>
        <v>5</v>
      </c>
      <c r="I5" s="29" cm="1">
        <f t="array" aca="1" ref="I5" ca="1">IF(資金計画書!$E$2="資金分配団体",INDIRECT("リストデータ!$A"&amp;H5),INDIRECT("リストデータ!$C"&amp;H5))</f>
        <v>0</v>
      </c>
      <c r="J5" s="29">
        <f t="shared" ca="1" si="4"/>
        <v>2</v>
      </c>
      <c r="K5" s="29" t="str">
        <f t="shared" ca="1" si="5"/>
        <v/>
      </c>
      <c r="L5" s="29" t="str" cm="1">
        <f t="array" aca="1" ref="L5" ca="1">IFERROR(INDIRECT("$E"&amp;$K5,TRUE),"")</f>
        <v/>
      </c>
      <c r="M5" s="29" t="str" cm="1">
        <f t="array" aca="1" ref="M5" ca="1">IFERROR(INDIRECT("$F"&amp;$K5,TRUE),"")</f>
        <v/>
      </c>
    </row>
    <row r="6" spans="1:13" x14ac:dyDescent="0.45">
      <c r="A6" s="29" t="str" cm="1">
        <f t="array" aca="1" ref="A6" ca="1">INDIRECT("'積算の内訳（明細入力）'!$A"&amp;(ROW()+6),TRUE)&amp;""</f>
        <v/>
      </c>
      <c r="B6" s="29" t="str" cm="1">
        <f t="array" aca="1" ref="B6" ca="1">INDIRECT("'積算の内訳（明細入力）'!$B"&amp;(ROW()+6),TRUE)&amp;""</f>
        <v/>
      </c>
      <c r="C6" s="29" t="str">
        <f t="shared" ca="1" si="0"/>
        <v/>
      </c>
      <c r="D6" s="29" t="str">
        <f ca="1">IF($C6="","",COUNTIF($C$2:$C6,$C6))</f>
        <v/>
      </c>
      <c r="E6" s="29" t="str">
        <f t="shared" ca="1" si="1"/>
        <v/>
      </c>
      <c r="F6" s="29" t="str">
        <f t="shared" ca="1" si="2"/>
        <v/>
      </c>
      <c r="H6" s="29">
        <f t="shared" ca="1" si="3"/>
        <v>6</v>
      </c>
      <c r="I6" s="29" cm="1">
        <f t="array" aca="1" ref="I6" ca="1">IF(資金計画書!$E$2="資金分配団体",INDIRECT("リストデータ!$A"&amp;H6),INDIRECT("リストデータ!$C"&amp;H6))</f>
        <v>0</v>
      </c>
      <c r="J6" s="29">
        <f t="shared" ca="1" si="4"/>
        <v>2</v>
      </c>
      <c r="K6" s="29" t="str">
        <f t="shared" ca="1" si="5"/>
        <v/>
      </c>
      <c r="L6" s="29" t="str" cm="1">
        <f t="array" aca="1" ref="L6" ca="1">IFERROR(INDIRECT("$E"&amp;$K6,TRUE),"")</f>
        <v/>
      </c>
      <c r="M6" s="29" t="str" cm="1">
        <f t="array" aca="1" ref="M6" ca="1">IFERROR(INDIRECT("$F"&amp;$K6,TRUE),"")</f>
        <v/>
      </c>
    </row>
    <row r="7" spans="1:13" x14ac:dyDescent="0.45">
      <c r="A7" s="29" t="str" cm="1">
        <f t="array" aca="1" ref="A7" ca="1">INDIRECT("'積算の内訳（明細入力）'!$A"&amp;(ROW()+6),TRUE)&amp;""</f>
        <v/>
      </c>
      <c r="B7" s="29" t="str" cm="1">
        <f t="array" aca="1" ref="B7" ca="1">INDIRECT("'積算の内訳（明細入力）'!$B"&amp;(ROW()+6),TRUE)&amp;""</f>
        <v/>
      </c>
      <c r="C7" s="29" t="str">
        <f t="shared" ca="1" si="0"/>
        <v/>
      </c>
      <c r="D7" s="29" t="str">
        <f ca="1">IF($C7="","",COUNTIF($C$2:$C7,$C7))</f>
        <v/>
      </c>
      <c r="E7" s="29" t="str">
        <f t="shared" ca="1" si="1"/>
        <v/>
      </c>
      <c r="F7" s="29" t="str">
        <f t="shared" ca="1" si="2"/>
        <v/>
      </c>
      <c r="H7" s="29">
        <f t="shared" ca="1" si="3"/>
        <v>7</v>
      </c>
      <c r="I7" s="29" cm="1">
        <f t="array" aca="1" ref="I7" ca="1">IF(資金計画書!$E$2="資金分配団体",INDIRECT("リストデータ!$A"&amp;H7),INDIRECT("リストデータ!$C"&amp;H7))</f>
        <v>0</v>
      </c>
      <c r="J7" s="29">
        <f t="shared" ca="1" si="4"/>
        <v>2</v>
      </c>
      <c r="K7" s="29" t="str">
        <f t="shared" ca="1" si="5"/>
        <v/>
      </c>
      <c r="L7" s="29" t="str" cm="1">
        <f t="array" aca="1" ref="L7" ca="1">IFERROR(INDIRECT("$E"&amp;$K7,TRUE),"")</f>
        <v/>
      </c>
      <c r="M7" s="29" t="str" cm="1">
        <f t="array" aca="1" ref="M7" ca="1">IFERROR(INDIRECT("$F"&amp;$K7,TRUE),"")</f>
        <v/>
      </c>
    </row>
    <row r="8" spans="1:13" x14ac:dyDescent="0.45">
      <c r="A8" s="29" t="str" cm="1">
        <f t="array" aca="1" ref="A8" ca="1">INDIRECT("'積算の内訳（明細入力）'!$A"&amp;(ROW()+6),TRUE)&amp;""</f>
        <v/>
      </c>
      <c r="B8" s="29" t="str" cm="1">
        <f t="array" aca="1" ref="B8" ca="1">INDIRECT("'積算の内訳（明細入力）'!$B"&amp;(ROW()+6),TRUE)&amp;""</f>
        <v/>
      </c>
      <c r="C8" s="29" t="str">
        <f t="shared" ca="1" si="0"/>
        <v/>
      </c>
      <c r="D8" s="29" t="str">
        <f ca="1">IF($C8="","",COUNTIF($C$2:$C8,$C8))</f>
        <v/>
      </c>
      <c r="E8" s="29" t="str">
        <f t="shared" ca="1" si="1"/>
        <v/>
      </c>
      <c r="F8" s="29" t="str">
        <f t="shared" ca="1" si="2"/>
        <v/>
      </c>
      <c r="H8" s="29">
        <f t="shared" ca="1" si="3"/>
        <v>8</v>
      </c>
      <c r="I8" s="29" cm="1">
        <f t="array" aca="1" ref="I8" ca="1">IF(資金計画書!$E$2="資金分配団体",INDIRECT("リストデータ!$A"&amp;H8),INDIRECT("リストデータ!$C"&amp;H8))</f>
        <v>0</v>
      </c>
      <c r="J8" s="29">
        <f t="shared" ca="1" si="4"/>
        <v>2</v>
      </c>
      <c r="K8" s="29" t="str">
        <f t="shared" ca="1" si="5"/>
        <v/>
      </c>
      <c r="L8" s="29" t="str" cm="1">
        <f t="array" aca="1" ref="L8" ca="1">IFERROR(INDIRECT("$E"&amp;$K8,TRUE),"")</f>
        <v/>
      </c>
      <c r="M8" s="29" t="str" cm="1">
        <f t="array" aca="1" ref="M8" ca="1">IFERROR(INDIRECT("$F"&amp;$K8,TRUE),"")</f>
        <v/>
      </c>
    </row>
    <row r="9" spans="1:13" x14ac:dyDescent="0.45">
      <c r="A9" s="29" t="str" cm="1">
        <f t="array" aca="1" ref="A9" ca="1">INDIRECT("'積算の内訳（明細入力）'!$A"&amp;(ROW()+6),TRUE)&amp;""</f>
        <v/>
      </c>
      <c r="B9" s="29" t="str" cm="1">
        <f t="array" aca="1" ref="B9" ca="1">INDIRECT("'積算の内訳（明細入力）'!$B"&amp;(ROW()+6),TRUE)&amp;""</f>
        <v/>
      </c>
      <c r="C9" s="29" t="str">
        <f t="shared" ca="1" si="0"/>
        <v/>
      </c>
      <c r="D9" s="29" t="str">
        <f ca="1">IF($C9="","",COUNTIF($C$2:$C9,$C9))</f>
        <v/>
      </c>
      <c r="E9" s="29" t="str">
        <f t="shared" ca="1" si="1"/>
        <v/>
      </c>
      <c r="F9" s="29" t="str">
        <f t="shared" ca="1" si="2"/>
        <v/>
      </c>
      <c r="H9" s="29">
        <f t="shared" ca="1" si="3"/>
        <v>9</v>
      </c>
      <c r="I9" s="29" cm="1">
        <f t="array" aca="1" ref="I9" ca="1">IF(資金計画書!$E$2="資金分配団体",INDIRECT("リストデータ!$A"&amp;H9),INDIRECT("リストデータ!$C"&amp;H9))</f>
        <v>0</v>
      </c>
      <c r="J9" s="29">
        <f t="shared" ca="1" si="4"/>
        <v>2</v>
      </c>
      <c r="K9" s="29" t="str">
        <f t="shared" ca="1" si="5"/>
        <v/>
      </c>
      <c r="L9" s="29" t="str" cm="1">
        <f t="array" aca="1" ref="L9" ca="1">IFERROR(INDIRECT("$E"&amp;$K9,TRUE),"")</f>
        <v/>
      </c>
      <c r="M9" s="29" t="str" cm="1">
        <f t="array" aca="1" ref="M9" ca="1">IFERROR(INDIRECT("$F"&amp;$K9,TRUE),"")</f>
        <v/>
      </c>
    </row>
    <row r="10" spans="1:13" x14ac:dyDescent="0.45">
      <c r="A10" s="29" t="str" cm="1">
        <f t="array" aca="1" ref="A10" ca="1">INDIRECT("'積算の内訳（明細入力）'!$A"&amp;(ROW()+6),TRUE)&amp;""</f>
        <v/>
      </c>
      <c r="B10" s="29" t="str" cm="1">
        <f t="array" aca="1" ref="B10" ca="1">INDIRECT("'積算の内訳（明細入力）'!$B"&amp;(ROW()+6),TRUE)&amp;""</f>
        <v/>
      </c>
      <c r="C10" s="29" t="str">
        <f t="shared" ca="1" si="0"/>
        <v/>
      </c>
      <c r="D10" s="29" t="str">
        <f ca="1">IF($C10="","",COUNTIF($C$2:$C10,$C10))</f>
        <v/>
      </c>
      <c r="E10" s="29" t="str">
        <f t="shared" ca="1" si="1"/>
        <v/>
      </c>
      <c r="F10" s="29" t="str">
        <f t="shared" ca="1" si="2"/>
        <v/>
      </c>
      <c r="H10" s="29">
        <f t="shared" ca="1" si="3"/>
        <v>10</v>
      </c>
      <c r="I10" s="29" cm="1">
        <f t="array" aca="1" ref="I10" ca="1">IF(資金計画書!$E$2="資金分配団体",INDIRECT("リストデータ!$A"&amp;H10),INDIRECT("リストデータ!$C"&amp;H10))</f>
        <v>0</v>
      </c>
      <c r="J10" s="29">
        <f t="shared" ca="1" si="4"/>
        <v>2</v>
      </c>
      <c r="K10" s="29" t="str">
        <f t="shared" ca="1" si="5"/>
        <v/>
      </c>
      <c r="L10" s="29" t="str" cm="1">
        <f t="array" aca="1" ref="L10" ca="1">IFERROR(INDIRECT("$E"&amp;$K10,TRUE),"")</f>
        <v/>
      </c>
      <c r="M10" s="29" t="str" cm="1">
        <f t="array" aca="1" ref="M10" ca="1">IFERROR(INDIRECT("$F"&amp;$K10,TRUE),"")</f>
        <v/>
      </c>
    </row>
    <row r="11" spans="1:13" x14ac:dyDescent="0.45">
      <c r="A11" s="29" t="str" cm="1">
        <f t="array" aca="1" ref="A11" ca="1">INDIRECT("'積算の内訳（明細入力）'!$A"&amp;(ROW()+6),TRUE)&amp;""</f>
        <v/>
      </c>
      <c r="B11" s="29" t="str" cm="1">
        <f t="array" aca="1" ref="B11" ca="1">INDIRECT("'積算の内訳（明細入力）'!$B"&amp;(ROW()+6),TRUE)&amp;""</f>
        <v/>
      </c>
      <c r="C11" s="29" t="str">
        <f t="shared" ca="1" si="0"/>
        <v/>
      </c>
      <c r="D11" s="29" t="str">
        <f ca="1">IF($C11="","",COUNTIF($C$2:$C11,$C11))</f>
        <v/>
      </c>
      <c r="E11" s="29" t="str">
        <f t="shared" ca="1" si="1"/>
        <v/>
      </c>
      <c r="F11" s="29" t="str">
        <f t="shared" ca="1" si="2"/>
        <v/>
      </c>
      <c r="H11" s="29">
        <f t="shared" ca="1" si="3"/>
        <v>11</v>
      </c>
      <c r="I11" s="29" cm="1">
        <f t="array" aca="1" ref="I11" ca="1">IF(資金計画書!$E$2="資金分配団体",INDIRECT("リストデータ!$A"&amp;H11),INDIRECT("リストデータ!$C"&amp;H11))</f>
        <v>0</v>
      </c>
      <c r="J11" s="29">
        <f t="shared" ca="1" si="4"/>
        <v>2</v>
      </c>
      <c r="K11" s="29" t="str">
        <f t="shared" ca="1" si="5"/>
        <v/>
      </c>
      <c r="L11" s="29" t="str" cm="1">
        <f t="array" aca="1" ref="L11" ca="1">IFERROR(INDIRECT("$E"&amp;$K11,TRUE),"")</f>
        <v/>
      </c>
      <c r="M11" s="29" t="str" cm="1">
        <f t="array" aca="1" ref="M11" ca="1">IFERROR(INDIRECT("$F"&amp;$K11,TRUE),"")</f>
        <v/>
      </c>
    </row>
    <row r="12" spans="1:13" x14ac:dyDescent="0.45">
      <c r="A12" s="29" t="str" cm="1">
        <f t="array" aca="1" ref="A12" ca="1">INDIRECT("'積算の内訳（明細入力）'!$A"&amp;(ROW()+6),TRUE)&amp;""</f>
        <v/>
      </c>
      <c r="B12" s="29" t="str" cm="1">
        <f t="array" aca="1" ref="B12" ca="1">INDIRECT("'積算の内訳（明細入力）'!$B"&amp;(ROW()+6),TRUE)&amp;""</f>
        <v/>
      </c>
      <c r="C12" s="29" t="str">
        <f t="shared" ca="1" si="0"/>
        <v/>
      </c>
      <c r="D12" s="29" t="str">
        <f ca="1">IF($C12="","",COUNTIF($C$2:$C12,$C12))</f>
        <v/>
      </c>
      <c r="E12" s="29" t="str">
        <f t="shared" ca="1" si="1"/>
        <v/>
      </c>
      <c r="F12" s="29" t="str">
        <f t="shared" ca="1" si="2"/>
        <v/>
      </c>
      <c r="H12" s="29">
        <f t="shared" ca="1" si="3"/>
        <v>12</v>
      </c>
      <c r="I12" s="29" cm="1">
        <f t="array" aca="1" ref="I12" ca="1">IF(資金計画書!$E$2="資金分配団体",INDIRECT("リストデータ!$A"&amp;H12),INDIRECT("リストデータ!$C"&amp;H12))</f>
        <v>0</v>
      </c>
      <c r="J12" s="29">
        <f t="shared" ca="1" si="4"/>
        <v>2</v>
      </c>
      <c r="K12" s="29" t="str">
        <f t="shared" ca="1" si="5"/>
        <v/>
      </c>
      <c r="L12" s="29" t="str" cm="1">
        <f t="array" aca="1" ref="L12" ca="1">IFERROR(INDIRECT("$E"&amp;$K12,TRUE),"")</f>
        <v/>
      </c>
      <c r="M12" s="29" t="str" cm="1">
        <f t="array" aca="1" ref="M12" ca="1">IFERROR(INDIRECT("$F"&amp;$K12,TRUE),"")</f>
        <v/>
      </c>
    </row>
    <row r="13" spans="1:13" x14ac:dyDescent="0.45">
      <c r="A13" s="29" t="str" cm="1">
        <f t="array" aca="1" ref="A13" ca="1">INDIRECT("'積算の内訳（明細入力）'!$A"&amp;(ROW()+6),TRUE)&amp;""</f>
        <v/>
      </c>
      <c r="B13" s="29" t="str" cm="1">
        <f t="array" aca="1" ref="B13" ca="1">INDIRECT("'積算の内訳（明細入力）'!$B"&amp;(ROW()+6),TRUE)&amp;""</f>
        <v/>
      </c>
      <c r="C13" s="29" t="str">
        <f t="shared" ca="1" si="0"/>
        <v/>
      </c>
      <c r="D13" s="29" t="str">
        <f ca="1">IF($C13="","",COUNTIF($C$2:$C13,$C13))</f>
        <v/>
      </c>
      <c r="E13" s="29" t="str">
        <f t="shared" ca="1" si="1"/>
        <v/>
      </c>
      <c r="F13" s="29" t="str">
        <f t="shared" ca="1" si="2"/>
        <v/>
      </c>
      <c r="H13" s="29">
        <f t="shared" ca="1" si="3"/>
        <v>13</v>
      </c>
      <c r="I13" s="29" cm="1">
        <f t="array" aca="1" ref="I13" ca="1">IF(資金計画書!$E$2="資金分配団体",INDIRECT("リストデータ!$A"&amp;H13),INDIRECT("リストデータ!$C"&amp;H13))</f>
        <v>0</v>
      </c>
      <c r="J13" s="29">
        <f t="shared" ca="1" si="4"/>
        <v>2</v>
      </c>
      <c r="K13" s="29" t="str">
        <f t="shared" ca="1" si="5"/>
        <v/>
      </c>
      <c r="L13" s="29" t="str" cm="1">
        <f t="array" aca="1" ref="L13" ca="1">IFERROR(INDIRECT("$E"&amp;$K13,TRUE),"")</f>
        <v/>
      </c>
      <c r="M13" s="29" t="str" cm="1">
        <f t="array" aca="1" ref="M13" ca="1">IFERROR(INDIRECT("$F"&amp;$K13,TRUE),"")</f>
        <v/>
      </c>
    </row>
    <row r="14" spans="1:13" x14ac:dyDescent="0.45">
      <c r="A14" s="29" t="str" cm="1">
        <f t="array" aca="1" ref="A14" ca="1">INDIRECT("'積算の内訳（明細入力）'!$A"&amp;(ROW()+6),TRUE)&amp;""</f>
        <v/>
      </c>
      <c r="B14" s="29" t="str" cm="1">
        <f t="array" aca="1" ref="B14" ca="1">INDIRECT("'積算の内訳（明細入力）'!$B"&amp;(ROW()+6),TRUE)&amp;""</f>
        <v/>
      </c>
      <c r="C14" s="29" t="str">
        <f t="shared" ca="1" si="0"/>
        <v/>
      </c>
      <c r="D14" s="29" t="str">
        <f ca="1">IF($C14="","",COUNTIF($C$2:$C14,$C14))</f>
        <v/>
      </c>
      <c r="E14" s="29" t="str">
        <f t="shared" ca="1" si="1"/>
        <v/>
      </c>
      <c r="F14" s="29" t="str">
        <f t="shared" ca="1" si="2"/>
        <v/>
      </c>
      <c r="H14" s="29">
        <f t="shared" ca="1" si="3"/>
        <v>14</v>
      </c>
      <c r="I14" s="29" cm="1">
        <f t="array" aca="1" ref="I14" ca="1">IF(資金計画書!$E$2="資金分配団体",INDIRECT("リストデータ!$A"&amp;H14),INDIRECT("リストデータ!$C"&amp;H14))</f>
        <v>0</v>
      </c>
      <c r="J14" s="29">
        <f t="shared" ca="1" si="4"/>
        <v>2</v>
      </c>
      <c r="K14" s="29" t="str">
        <f t="shared" ca="1" si="5"/>
        <v/>
      </c>
      <c r="L14" s="29" t="str" cm="1">
        <f t="array" aca="1" ref="L14" ca="1">IFERROR(INDIRECT("$E"&amp;$K14,TRUE),"")</f>
        <v/>
      </c>
      <c r="M14" s="29" t="str" cm="1">
        <f t="array" aca="1" ref="M14" ca="1">IFERROR(INDIRECT("$F"&amp;$K14,TRUE),"")</f>
        <v/>
      </c>
    </row>
    <row r="15" spans="1:13" x14ac:dyDescent="0.45">
      <c r="A15" s="29" t="str" cm="1">
        <f t="array" aca="1" ref="A15" ca="1">INDIRECT("'積算の内訳（明細入力）'!$A"&amp;(ROW()+6),TRUE)&amp;""</f>
        <v/>
      </c>
      <c r="B15" s="29" t="str" cm="1">
        <f t="array" aca="1" ref="B15" ca="1">INDIRECT("'積算の内訳（明細入力）'!$B"&amp;(ROW()+6),TRUE)&amp;""</f>
        <v/>
      </c>
      <c r="C15" s="29" t="str">
        <f t="shared" ca="1" si="0"/>
        <v/>
      </c>
      <c r="D15" s="29" t="str">
        <f ca="1">IF($C15="","",COUNTIF($C$2:$C15,$C15))</f>
        <v/>
      </c>
      <c r="E15" s="29" t="str">
        <f t="shared" ca="1" si="1"/>
        <v/>
      </c>
      <c r="F15" s="29" t="str">
        <f t="shared" ca="1" si="2"/>
        <v/>
      </c>
      <c r="H15" s="29">
        <f t="shared" ca="1" si="3"/>
        <v>15</v>
      </c>
      <c r="I15" s="29" cm="1">
        <f t="array" aca="1" ref="I15" ca="1">IF(資金計画書!$E$2="資金分配団体",INDIRECT("リストデータ!$A"&amp;H15),INDIRECT("リストデータ!$C"&amp;H15))</f>
        <v>0</v>
      </c>
      <c r="J15" s="29">
        <f t="shared" ca="1" si="4"/>
        <v>2</v>
      </c>
      <c r="K15" s="29" t="str">
        <f t="shared" ca="1" si="5"/>
        <v/>
      </c>
      <c r="L15" s="29" t="str" cm="1">
        <f t="array" aca="1" ref="L15" ca="1">IFERROR(INDIRECT("$E"&amp;$K15,TRUE),"")</f>
        <v/>
      </c>
      <c r="M15" s="29" t="str" cm="1">
        <f t="array" aca="1" ref="M15" ca="1">IFERROR(INDIRECT("$F"&amp;$K15,TRUE),"")</f>
        <v/>
      </c>
    </row>
    <row r="16" spans="1:13" x14ac:dyDescent="0.45">
      <c r="A16" s="29" t="str" cm="1">
        <f t="array" aca="1" ref="A16" ca="1">INDIRECT("'積算の内訳（明細入力）'!$A"&amp;(ROW()+6),TRUE)&amp;""</f>
        <v/>
      </c>
      <c r="B16" s="29" t="str" cm="1">
        <f t="array" aca="1" ref="B16" ca="1">INDIRECT("'積算の内訳（明細入力）'!$B"&amp;(ROW()+6),TRUE)&amp;""</f>
        <v/>
      </c>
      <c r="C16" s="29" t="str">
        <f t="shared" ca="1" si="0"/>
        <v/>
      </c>
      <c r="D16" s="29" t="str">
        <f ca="1">IF($C16="","",COUNTIF($C$2:$C16,$C16))</f>
        <v/>
      </c>
      <c r="E16" s="29" t="str">
        <f t="shared" ca="1" si="1"/>
        <v/>
      </c>
      <c r="F16" s="29" t="str">
        <f t="shared" ca="1" si="2"/>
        <v/>
      </c>
      <c r="H16" s="29">
        <f t="shared" ca="1" si="3"/>
        <v>16</v>
      </c>
      <c r="I16" s="29" cm="1">
        <f t="array" aca="1" ref="I16" ca="1">IF(資金計画書!$E$2="資金分配団体",INDIRECT("リストデータ!$A"&amp;H16),INDIRECT("リストデータ!$C"&amp;H16))</f>
        <v>0</v>
      </c>
      <c r="J16" s="29">
        <f t="shared" ca="1" si="4"/>
        <v>2</v>
      </c>
      <c r="K16" s="29" t="str">
        <f t="shared" ca="1" si="5"/>
        <v/>
      </c>
      <c r="L16" s="29" t="str" cm="1">
        <f t="array" aca="1" ref="L16" ca="1">IFERROR(INDIRECT("$E"&amp;$K16,TRUE),"")</f>
        <v/>
      </c>
      <c r="M16" s="29" t="str" cm="1">
        <f t="array" aca="1" ref="M16" ca="1">IFERROR(INDIRECT("$F"&amp;$K16,TRUE),"")</f>
        <v/>
      </c>
    </row>
    <row r="17" spans="1:13" x14ac:dyDescent="0.45">
      <c r="A17" s="29" t="str" cm="1">
        <f t="array" aca="1" ref="A17" ca="1">INDIRECT("'積算の内訳（明細入力）'!$A"&amp;(ROW()+6),TRUE)&amp;""</f>
        <v/>
      </c>
      <c r="B17" s="29" t="str" cm="1">
        <f t="array" aca="1" ref="B17" ca="1">INDIRECT("'積算の内訳（明細入力）'!$B"&amp;(ROW()+6),TRUE)&amp;""</f>
        <v/>
      </c>
      <c r="C17" s="29" t="str">
        <f t="shared" ca="1" si="0"/>
        <v/>
      </c>
      <c r="D17" s="29" t="str">
        <f ca="1">IF($C17="","",COUNTIF($C$2:$C17,$C17))</f>
        <v/>
      </c>
      <c r="E17" s="29" t="str">
        <f t="shared" ca="1" si="1"/>
        <v/>
      </c>
      <c r="F17" s="29" t="str">
        <f t="shared" ca="1" si="2"/>
        <v/>
      </c>
      <c r="H17" s="29">
        <f t="shared" ca="1" si="3"/>
        <v>17</v>
      </c>
      <c r="I17" s="29" cm="1">
        <f t="array" aca="1" ref="I17" ca="1">IF(資金計画書!$E$2="資金分配団体",INDIRECT("リストデータ!$A"&amp;H17),INDIRECT("リストデータ!$C"&amp;H17))</f>
        <v>0</v>
      </c>
      <c r="J17" s="29">
        <f t="shared" ca="1" si="4"/>
        <v>2</v>
      </c>
      <c r="K17" s="29" t="str">
        <f t="shared" ca="1" si="5"/>
        <v/>
      </c>
      <c r="L17" s="29" t="str" cm="1">
        <f t="array" aca="1" ref="L17" ca="1">IFERROR(INDIRECT("$E"&amp;$K17,TRUE),"")</f>
        <v/>
      </c>
      <c r="M17" s="29" t="str" cm="1">
        <f t="array" aca="1" ref="M17" ca="1">IFERROR(INDIRECT("$F"&amp;$K17,TRUE),"")</f>
        <v/>
      </c>
    </row>
    <row r="18" spans="1:13" x14ac:dyDescent="0.45">
      <c r="A18" s="29" t="str" cm="1">
        <f t="array" aca="1" ref="A18" ca="1">INDIRECT("'積算の内訳（明細入力）'!$A"&amp;(ROW()+6),TRUE)&amp;""</f>
        <v/>
      </c>
      <c r="B18" s="29" t="str" cm="1">
        <f t="array" aca="1" ref="B18" ca="1">INDIRECT("'積算の内訳（明細入力）'!$B"&amp;(ROW()+6),TRUE)&amp;""</f>
        <v/>
      </c>
      <c r="C18" s="29" t="str">
        <f t="shared" ca="1" si="0"/>
        <v/>
      </c>
      <c r="D18" s="29" t="str">
        <f ca="1">IF($C18="","",COUNTIF($C$2:$C18,$C18))</f>
        <v/>
      </c>
      <c r="E18" s="29" t="str">
        <f t="shared" ca="1" si="1"/>
        <v/>
      </c>
      <c r="F18" s="29" t="str">
        <f t="shared" ca="1" si="2"/>
        <v/>
      </c>
      <c r="H18" s="29">
        <f t="shared" ca="1" si="3"/>
        <v>18</v>
      </c>
      <c r="I18" s="29" cm="1">
        <f t="array" aca="1" ref="I18" ca="1">IF(資金計画書!$E$2="資金分配団体",INDIRECT("リストデータ!$A"&amp;H18),INDIRECT("リストデータ!$C"&amp;H18))</f>
        <v>0</v>
      </c>
      <c r="J18" s="29">
        <f t="shared" ca="1" si="4"/>
        <v>2</v>
      </c>
      <c r="K18" s="29" t="str">
        <f t="shared" ca="1" si="5"/>
        <v/>
      </c>
      <c r="L18" s="29" t="str" cm="1">
        <f t="array" aca="1" ref="L18" ca="1">IFERROR(INDIRECT("$E"&amp;$K18,TRUE),"")</f>
        <v/>
      </c>
      <c r="M18" s="29" t="str" cm="1">
        <f t="array" aca="1" ref="M18" ca="1">IFERROR(INDIRECT("$F"&amp;$K18,TRUE),"")</f>
        <v/>
      </c>
    </row>
    <row r="19" spans="1:13" x14ac:dyDescent="0.45">
      <c r="A19" s="29" t="str" cm="1">
        <f t="array" aca="1" ref="A19" ca="1">INDIRECT("'積算の内訳（明細入力）'!$A"&amp;(ROW()+6),TRUE)&amp;""</f>
        <v/>
      </c>
      <c r="B19" s="29" t="str" cm="1">
        <f t="array" aca="1" ref="B19" ca="1">INDIRECT("'積算の内訳（明細入力）'!$B"&amp;(ROW()+6),TRUE)&amp;""</f>
        <v/>
      </c>
      <c r="C19" s="29" t="str">
        <f t="shared" ca="1" si="0"/>
        <v/>
      </c>
      <c r="D19" s="29" t="str">
        <f ca="1">IF($C19="","",COUNTIF($C$2:$C19,$C19))</f>
        <v/>
      </c>
      <c r="E19" s="29" t="str">
        <f t="shared" ca="1" si="1"/>
        <v/>
      </c>
      <c r="F19" s="29" t="str">
        <f t="shared" ca="1" si="2"/>
        <v/>
      </c>
      <c r="H19" s="29">
        <f t="shared" ca="1" si="3"/>
        <v>19</v>
      </c>
      <c r="I19" s="29" cm="1">
        <f t="array" aca="1" ref="I19" ca="1">IF(資金計画書!$E$2="資金分配団体",INDIRECT("リストデータ!$A"&amp;H19),INDIRECT("リストデータ!$C"&amp;H19))</f>
        <v>0</v>
      </c>
      <c r="J19" s="29">
        <f t="shared" ca="1" si="4"/>
        <v>2</v>
      </c>
      <c r="K19" s="29" t="str">
        <f t="shared" ca="1" si="5"/>
        <v/>
      </c>
      <c r="L19" s="29" t="str" cm="1">
        <f t="array" aca="1" ref="L19" ca="1">IFERROR(INDIRECT("$E"&amp;$K19,TRUE),"")</f>
        <v/>
      </c>
      <c r="M19" s="29" t="str" cm="1">
        <f t="array" aca="1" ref="M19" ca="1">IFERROR(INDIRECT("$F"&amp;$K19,TRUE),"")</f>
        <v/>
      </c>
    </row>
    <row r="20" spans="1:13" x14ac:dyDescent="0.45">
      <c r="A20" s="29" t="str" cm="1">
        <f t="array" aca="1" ref="A20" ca="1">INDIRECT("'積算の内訳（明細入力）'!$A"&amp;(ROW()+6),TRUE)&amp;""</f>
        <v/>
      </c>
      <c r="B20" s="29" t="str" cm="1">
        <f t="array" aca="1" ref="B20" ca="1">INDIRECT("'積算の内訳（明細入力）'!$B"&amp;(ROW()+6),TRUE)&amp;""</f>
        <v/>
      </c>
      <c r="C20" s="29" t="str">
        <f t="shared" ca="1" si="0"/>
        <v/>
      </c>
      <c r="D20" s="29" t="str">
        <f ca="1">IF($C20="","",COUNTIF($C$2:$C20,$C20))</f>
        <v/>
      </c>
      <c r="E20" s="29" t="str">
        <f t="shared" ca="1" si="1"/>
        <v/>
      </c>
      <c r="F20" s="29" t="str">
        <f t="shared" ca="1" si="2"/>
        <v/>
      </c>
      <c r="H20" s="29">
        <f t="shared" ca="1" si="3"/>
        <v>20</v>
      </c>
      <c r="I20" s="29" cm="1">
        <f t="array" aca="1" ref="I20" ca="1">IF(資金計画書!$E$2="資金分配団体",INDIRECT("リストデータ!$A"&amp;H20),INDIRECT("リストデータ!$C"&amp;H20))</f>
        <v>0</v>
      </c>
      <c r="J20" s="29">
        <f t="shared" ca="1" si="4"/>
        <v>2</v>
      </c>
      <c r="K20" s="29" t="str">
        <f t="shared" ca="1" si="5"/>
        <v/>
      </c>
      <c r="L20" s="29" t="str" cm="1">
        <f t="array" aca="1" ref="L20" ca="1">IFERROR(INDIRECT("$E"&amp;$K20,TRUE),"")</f>
        <v/>
      </c>
      <c r="M20" s="29" t="str" cm="1">
        <f t="array" aca="1" ref="M20" ca="1">IFERROR(INDIRECT("$F"&amp;$K20,TRUE),"")</f>
        <v/>
      </c>
    </row>
    <row r="21" spans="1:13" x14ac:dyDescent="0.45">
      <c r="A21" s="29" t="str" cm="1">
        <f t="array" aca="1" ref="A21" ca="1">INDIRECT("'積算の内訳（明細入力）'!$A"&amp;(ROW()+6),TRUE)&amp;""</f>
        <v/>
      </c>
      <c r="B21" s="29" t="str" cm="1">
        <f t="array" aca="1" ref="B21" ca="1">INDIRECT("'積算の内訳（明細入力）'!$B"&amp;(ROW()+6),TRUE)&amp;""</f>
        <v/>
      </c>
      <c r="C21" s="29" t="str">
        <f t="shared" ca="1" si="0"/>
        <v/>
      </c>
      <c r="D21" s="29" t="str">
        <f ca="1">IF($C21="","",COUNTIF($C$2:$C21,$C21))</f>
        <v/>
      </c>
      <c r="E21" s="29" t="str">
        <f t="shared" ca="1" si="1"/>
        <v/>
      </c>
      <c r="F21" s="29" t="str">
        <f t="shared" ca="1" si="2"/>
        <v/>
      </c>
      <c r="H21" s="29">
        <f t="shared" ca="1" si="3"/>
        <v>21</v>
      </c>
      <c r="I21" s="29" cm="1">
        <f t="array" aca="1" ref="I21" ca="1">IF(資金計画書!$E$2="資金分配団体",INDIRECT("リストデータ!$A"&amp;H21),INDIRECT("リストデータ!$C"&amp;H21))</f>
        <v>0</v>
      </c>
      <c r="J21" s="29">
        <f t="shared" ca="1" si="4"/>
        <v>2</v>
      </c>
      <c r="K21" s="29" t="str">
        <f t="shared" ca="1" si="5"/>
        <v/>
      </c>
      <c r="L21" s="29" t="str" cm="1">
        <f t="array" aca="1" ref="L21" ca="1">IFERROR(INDIRECT("$E"&amp;$K21,TRUE),"")</f>
        <v/>
      </c>
      <c r="M21" s="29" t="str" cm="1">
        <f t="array" aca="1" ref="M21" ca="1">IFERROR(INDIRECT("$F"&amp;$K21,TRUE),"")</f>
        <v/>
      </c>
    </row>
    <row r="22" spans="1:13" x14ac:dyDescent="0.45">
      <c r="A22" s="29" t="str" cm="1">
        <f t="array" aca="1" ref="A22" ca="1">INDIRECT("'積算の内訳（明細入力）'!$A"&amp;(ROW()+6),TRUE)&amp;""</f>
        <v/>
      </c>
      <c r="B22" s="29" t="str" cm="1">
        <f t="array" aca="1" ref="B22" ca="1">INDIRECT("'積算の内訳（明細入力）'!$B"&amp;(ROW()+6),TRUE)&amp;""</f>
        <v/>
      </c>
      <c r="C22" s="29" t="str">
        <f t="shared" ca="1" si="0"/>
        <v/>
      </c>
      <c r="D22" s="29" t="str">
        <f ca="1">IF($C22="","",COUNTIF($C$2:$C22,$C22))</f>
        <v/>
      </c>
      <c r="E22" s="29" t="str">
        <f t="shared" ca="1" si="1"/>
        <v/>
      </c>
      <c r="F22" s="29" t="str">
        <f t="shared" ca="1" si="2"/>
        <v/>
      </c>
      <c r="H22" s="29">
        <f t="shared" ca="1" si="3"/>
        <v>22</v>
      </c>
      <c r="I22" s="29" cm="1">
        <f t="array" aca="1" ref="I22" ca="1">IF(資金計画書!$E$2="資金分配団体",INDIRECT("リストデータ!$A"&amp;H22),INDIRECT("リストデータ!$C"&amp;H22))</f>
        <v>0</v>
      </c>
      <c r="J22" s="29">
        <f t="shared" ca="1" si="4"/>
        <v>2</v>
      </c>
      <c r="K22" s="29" t="str">
        <f t="shared" ca="1" si="5"/>
        <v/>
      </c>
      <c r="L22" s="29" t="str" cm="1">
        <f t="array" aca="1" ref="L22" ca="1">IFERROR(INDIRECT("$E"&amp;$K22,TRUE),"")</f>
        <v/>
      </c>
      <c r="M22" s="29" t="str" cm="1">
        <f t="array" aca="1" ref="M22" ca="1">IFERROR(INDIRECT("$F"&amp;$K22,TRUE),"")</f>
        <v/>
      </c>
    </row>
    <row r="23" spans="1:13" x14ac:dyDescent="0.45">
      <c r="A23" s="29" t="str" cm="1">
        <f t="array" aca="1" ref="A23" ca="1">INDIRECT("'積算の内訳（明細入力）'!$A"&amp;(ROW()+6),TRUE)&amp;""</f>
        <v/>
      </c>
      <c r="B23" s="29" t="str" cm="1">
        <f t="array" aca="1" ref="B23" ca="1">INDIRECT("'積算の内訳（明細入力）'!$B"&amp;(ROW()+6),TRUE)&amp;""</f>
        <v/>
      </c>
      <c r="C23" s="29" t="str">
        <f t="shared" ca="1" si="0"/>
        <v/>
      </c>
      <c r="D23" s="29" t="str">
        <f ca="1">IF($C23="","",COUNTIF($C$2:$C23,$C23))</f>
        <v/>
      </c>
      <c r="E23" s="29" t="str">
        <f t="shared" ca="1" si="1"/>
        <v/>
      </c>
      <c r="F23" s="29" t="str">
        <f t="shared" ca="1" si="2"/>
        <v/>
      </c>
      <c r="H23" s="29">
        <f t="shared" ca="1" si="3"/>
        <v>23</v>
      </c>
      <c r="I23" s="29" cm="1">
        <f t="array" aca="1" ref="I23" ca="1">IF(資金計画書!$E$2="資金分配団体",INDIRECT("リストデータ!$A"&amp;H23),INDIRECT("リストデータ!$C"&amp;H23))</f>
        <v>0</v>
      </c>
      <c r="J23" s="29">
        <f t="shared" ca="1" si="4"/>
        <v>2</v>
      </c>
      <c r="K23" s="29" t="str">
        <f t="shared" ca="1" si="5"/>
        <v/>
      </c>
      <c r="L23" s="29" t="str" cm="1">
        <f t="array" aca="1" ref="L23" ca="1">IFERROR(INDIRECT("$E"&amp;$K23,TRUE),"")</f>
        <v/>
      </c>
      <c r="M23" s="29" t="str" cm="1">
        <f t="array" aca="1" ref="M23" ca="1">IFERROR(INDIRECT("$F"&amp;$K23,TRUE),"")</f>
        <v/>
      </c>
    </row>
    <row r="24" spans="1:13" x14ac:dyDescent="0.45">
      <c r="A24" s="29" t="str" cm="1">
        <f t="array" aca="1" ref="A24" ca="1">INDIRECT("'積算の内訳（明細入力）'!$A"&amp;(ROW()+6),TRUE)&amp;""</f>
        <v/>
      </c>
      <c r="B24" s="29" t="str" cm="1">
        <f t="array" aca="1" ref="B24" ca="1">INDIRECT("'積算の内訳（明細入力）'!$B"&amp;(ROW()+6),TRUE)&amp;""</f>
        <v/>
      </c>
      <c r="C24" s="29" t="str">
        <f t="shared" ca="1" si="0"/>
        <v/>
      </c>
      <c r="D24" s="29" t="str">
        <f ca="1">IF($C24="","",COUNTIF($C$2:$C24,$C24))</f>
        <v/>
      </c>
      <c r="E24" s="29" t="str">
        <f t="shared" ca="1" si="1"/>
        <v/>
      </c>
      <c r="F24" s="29" t="str">
        <f t="shared" ca="1" si="2"/>
        <v/>
      </c>
      <c r="H24" s="29">
        <f t="shared" ca="1" si="3"/>
        <v>24</v>
      </c>
      <c r="I24" s="29" cm="1">
        <f t="array" aca="1" ref="I24" ca="1">IF(資金計画書!$E$2="資金分配団体",INDIRECT("リストデータ!$A"&amp;H24),INDIRECT("リストデータ!$C"&amp;H24))</f>
        <v>0</v>
      </c>
      <c r="J24" s="29">
        <f t="shared" ca="1" si="4"/>
        <v>2</v>
      </c>
      <c r="K24" s="29" t="str">
        <f t="shared" ca="1" si="5"/>
        <v/>
      </c>
      <c r="L24" s="29" t="str" cm="1">
        <f t="array" aca="1" ref="L24" ca="1">IFERROR(INDIRECT("$E"&amp;$K24,TRUE),"")</f>
        <v/>
      </c>
      <c r="M24" s="29" t="str" cm="1">
        <f t="array" aca="1" ref="M24" ca="1">IFERROR(INDIRECT("$F"&amp;$K24,TRUE),"")</f>
        <v/>
      </c>
    </row>
    <row r="25" spans="1:13" x14ac:dyDescent="0.45">
      <c r="A25" s="29" t="str" cm="1">
        <f t="array" aca="1" ref="A25" ca="1">INDIRECT("'積算の内訳（明細入力）'!$A"&amp;(ROW()+6),TRUE)&amp;""</f>
        <v/>
      </c>
      <c r="B25" s="29" t="str" cm="1">
        <f t="array" aca="1" ref="B25" ca="1">INDIRECT("'積算の内訳（明細入力）'!$B"&amp;(ROW()+6),TRUE)&amp;""</f>
        <v/>
      </c>
      <c r="C25" s="29" t="str">
        <f t="shared" ca="1" si="0"/>
        <v/>
      </c>
      <c r="D25" s="29" t="str">
        <f ca="1">IF($C25="","",COUNTIF($C$2:$C25,$C25))</f>
        <v/>
      </c>
      <c r="E25" s="29" t="str">
        <f t="shared" ca="1" si="1"/>
        <v/>
      </c>
      <c r="F25" s="29" t="str">
        <f t="shared" ca="1" si="2"/>
        <v/>
      </c>
      <c r="H25" s="29">
        <f t="shared" ca="1" si="3"/>
        <v>25</v>
      </c>
      <c r="I25" s="29" cm="1">
        <f t="array" aca="1" ref="I25" ca="1">IF(資金計画書!$E$2="資金分配団体",INDIRECT("リストデータ!$A"&amp;H25),INDIRECT("リストデータ!$C"&amp;H25))</f>
        <v>0</v>
      </c>
      <c r="J25" s="29">
        <f t="shared" ca="1" si="4"/>
        <v>2</v>
      </c>
      <c r="K25" s="29" t="str">
        <f t="shared" ca="1" si="5"/>
        <v/>
      </c>
      <c r="L25" s="29" t="str" cm="1">
        <f t="array" aca="1" ref="L25" ca="1">IFERROR(INDIRECT("$E"&amp;$K25,TRUE),"")</f>
        <v/>
      </c>
      <c r="M25" s="29" t="str" cm="1">
        <f t="array" aca="1" ref="M25" ca="1">IFERROR(INDIRECT("$F"&amp;$K25,TRUE),"")</f>
        <v/>
      </c>
    </row>
    <row r="26" spans="1:13" x14ac:dyDescent="0.45">
      <c r="A26" s="29" t="str" cm="1">
        <f t="array" aca="1" ref="A26" ca="1">INDIRECT("'積算の内訳（明細入力）'!$A"&amp;(ROW()+6),TRUE)&amp;""</f>
        <v/>
      </c>
      <c r="B26" s="29" t="str" cm="1">
        <f t="array" aca="1" ref="B26" ca="1">INDIRECT("'積算の内訳（明細入力）'!$B"&amp;(ROW()+6),TRUE)&amp;""</f>
        <v/>
      </c>
      <c r="C26" s="29" t="str">
        <f t="shared" ca="1" si="0"/>
        <v/>
      </c>
      <c r="D26" s="29" t="str">
        <f ca="1">IF($C26="","",COUNTIF($C$2:$C26,$C26))</f>
        <v/>
      </c>
      <c r="E26" s="29" t="str">
        <f t="shared" ca="1" si="1"/>
        <v/>
      </c>
      <c r="F26" s="29" t="str">
        <f t="shared" ca="1" si="2"/>
        <v/>
      </c>
      <c r="H26" s="29">
        <f t="shared" ca="1" si="3"/>
        <v>26</v>
      </c>
      <c r="I26" s="29" cm="1">
        <f t="array" aca="1" ref="I26" ca="1">IF(資金計画書!$E$2="資金分配団体",INDIRECT("リストデータ!$A"&amp;H26),INDIRECT("リストデータ!$C"&amp;H26))</f>
        <v>0</v>
      </c>
      <c r="J26" s="29">
        <f t="shared" ca="1" si="4"/>
        <v>2</v>
      </c>
      <c r="K26" s="29" t="str">
        <f t="shared" ca="1" si="5"/>
        <v/>
      </c>
      <c r="L26" s="29" t="str" cm="1">
        <f t="array" aca="1" ref="L26" ca="1">IFERROR(INDIRECT("$E"&amp;$K26,TRUE),"")</f>
        <v/>
      </c>
      <c r="M26" s="29" t="str" cm="1">
        <f t="array" aca="1" ref="M26" ca="1">IFERROR(INDIRECT("$F"&amp;$K26,TRUE),"")</f>
        <v/>
      </c>
    </row>
    <row r="27" spans="1:13" x14ac:dyDescent="0.45">
      <c r="A27" s="29" t="str" cm="1">
        <f t="array" aca="1" ref="A27" ca="1">INDIRECT("'積算の内訳（明細入力）'!$A"&amp;(ROW()+6),TRUE)&amp;""</f>
        <v/>
      </c>
      <c r="B27" s="29" t="str" cm="1">
        <f t="array" aca="1" ref="B27" ca="1">INDIRECT("'積算の内訳（明細入力）'!$B"&amp;(ROW()+6),TRUE)&amp;""</f>
        <v/>
      </c>
      <c r="C27" s="29" t="str">
        <f t="shared" ca="1" si="0"/>
        <v/>
      </c>
      <c r="D27" s="29" t="str">
        <f ca="1">IF($C27="","",COUNTIF($C$2:$C27,$C27))</f>
        <v/>
      </c>
      <c r="E27" s="29" t="str">
        <f t="shared" ca="1" si="1"/>
        <v/>
      </c>
      <c r="F27" s="29" t="str">
        <f t="shared" ca="1" si="2"/>
        <v/>
      </c>
      <c r="H27" s="29">
        <f t="shared" ca="1" si="3"/>
        <v>27</v>
      </c>
      <c r="I27" s="29" cm="1">
        <f t="array" aca="1" ref="I27" ca="1">IF(資金計画書!$E$2="資金分配団体",INDIRECT("リストデータ!$A"&amp;H27),INDIRECT("リストデータ!$C"&amp;H27))</f>
        <v>0</v>
      </c>
      <c r="J27" s="29">
        <f t="shared" ca="1" si="4"/>
        <v>2</v>
      </c>
      <c r="K27" s="29" t="str">
        <f t="shared" ca="1" si="5"/>
        <v/>
      </c>
      <c r="L27" s="29" t="str" cm="1">
        <f t="array" aca="1" ref="L27" ca="1">IFERROR(INDIRECT("$E"&amp;$K27,TRUE),"")</f>
        <v/>
      </c>
      <c r="M27" s="29" t="str" cm="1">
        <f t="array" aca="1" ref="M27" ca="1">IFERROR(INDIRECT("$F"&amp;$K27,TRUE),"")</f>
        <v/>
      </c>
    </row>
    <row r="28" spans="1:13" x14ac:dyDescent="0.45">
      <c r="A28" s="29" t="str" cm="1">
        <f t="array" aca="1" ref="A28" ca="1">INDIRECT("'積算の内訳（明細入力）'!$A"&amp;(ROW()+6),TRUE)&amp;""</f>
        <v/>
      </c>
      <c r="B28" s="29" t="str" cm="1">
        <f t="array" aca="1" ref="B28" ca="1">INDIRECT("'積算の内訳（明細入力）'!$B"&amp;(ROW()+6),TRUE)&amp;""</f>
        <v/>
      </c>
      <c r="C28" s="29" t="str">
        <f t="shared" ca="1" si="0"/>
        <v/>
      </c>
      <c r="D28" s="29" t="str">
        <f ca="1">IF($C28="","",COUNTIF($C$2:$C28,$C28))</f>
        <v/>
      </c>
      <c r="E28" s="29" t="str">
        <f t="shared" ca="1" si="1"/>
        <v/>
      </c>
      <c r="F28" s="29" t="str">
        <f t="shared" ca="1" si="2"/>
        <v/>
      </c>
      <c r="H28" s="29">
        <f t="shared" ca="1" si="3"/>
        <v>28</v>
      </c>
      <c r="I28" s="29" cm="1">
        <f t="array" aca="1" ref="I28" ca="1">IF(資金計画書!$E$2="資金分配団体",INDIRECT("リストデータ!$A"&amp;H28),INDIRECT("リストデータ!$C"&amp;H28))</f>
        <v>0</v>
      </c>
      <c r="J28" s="29">
        <f t="shared" ca="1" si="4"/>
        <v>2</v>
      </c>
      <c r="K28" s="29" t="str">
        <f t="shared" ca="1" si="5"/>
        <v/>
      </c>
      <c r="L28" s="29" t="str" cm="1">
        <f t="array" aca="1" ref="L28" ca="1">IFERROR(INDIRECT("$E"&amp;$K28,TRUE),"")</f>
        <v/>
      </c>
      <c r="M28" s="29" t="str" cm="1">
        <f t="array" aca="1" ref="M28" ca="1">IFERROR(INDIRECT("$F"&amp;$K28,TRUE),"")</f>
        <v/>
      </c>
    </row>
    <row r="29" spans="1:13" x14ac:dyDescent="0.45">
      <c r="A29" s="29" t="str" cm="1">
        <f t="array" aca="1" ref="A29" ca="1">INDIRECT("'積算の内訳（明細入力）'!$A"&amp;(ROW()+6),TRUE)&amp;""</f>
        <v/>
      </c>
      <c r="B29" s="29" t="str" cm="1">
        <f t="array" aca="1" ref="B29" ca="1">INDIRECT("'積算の内訳（明細入力）'!$B"&amp;(ROW()+6),TRUE)&amp;""</f>
        <v/>
      </c>
      <c r="C29" s="29" t="str">
        <f t="shared" ca="1" si="0"/>
        <v/>
      </c>
      <c r="D29" s="29" t="str">
        <f ca="1">IF($C29="","",COUNTIF($C$2:$C29,$C29))</f>
        <v/>
      </c>
      <c r="E29" s="29" t="str">
        <f t="shared" ca="1" si="1"/>
        <v/>
      </c>
      <c r="F29" s="29" t="str">
        <f t="shared" ca="1" si="2"/>
        <v/>
      </c>
      <c r="H29" s="29">
        <f t="shared" ca="1" si="3"/>
        <v>29</v>
      </c>
      <c r="I29" s="29" cm="1">
        <f t="array" aca="1" ref="I29" ca="1">IF(資金計画書!$E$2="資金分配団体",INDIRECT("リストデータ!$A"&amp;H29),INDIRECT("リストデータ!$C"&amp;H29))</f>
        <v>0</v>
      </c>
      <c r="J29" s="29">
        <f t="shared" ca="1" si="4"/>
        <v>2</v>
      </c>
      <c r="K29" s="29" t="str">
        <f t="shared" ca="1" si="5"/>
        <v/>
      </c>
      <c r="L29" s="29" t="str" cm="1">
        <f t="array" aca="1" ref="L29" ca="1">IFERROR(INDIRECT("$E"&amp;$K29,TRUE),"")</f>
        <v/>
      </c>
      <c r="M29" s="29" t="str" cm="1">
        <f t="array" aca="1" ref="M29" ca="1">IFERROR(INDIRECT("$F"&amp;$K29,TRUE),"")</f>
        <v/>
      </c>
    </row>
    <row r="30" spans="1:13" x14ac:dyDescent="0.45">
      <c r="A30" s="29" t="str" cm="1">
        <f t="array" aca="1" ref="A30" ca="1">INDIRECT("'積算の内訳（明細入力）'!$A"&amp;(ROW()+6),TRUE)&amp;""</f>
        <v/>
      </c>
      <c r="B30" s="29" t="str" cm="1">
        <f t="array" aca="1" ref="B30" ca="1">INDIRECT("'積算の内訳（明細入力）'!$B"&amp;(ROW()+6),TRUE)&amp;""</f>
        <v/>
      </c>
      <c r="C30" s="29" t="str">
        <f t="shared" ca="1" si="0"/>
        <v/>
      </c>
      <c r="D30" s="29" t="str">
        <f ca="1">IF($C30="","",COUNTIF($C$2:$C30,$C30))</f>
        <v/>
      </c>
      <c r="E30" s="29" t="str">
        <f t="shared" ca="1" si="1"/>
        <v/>
      </c>
      <c r="F30" s="29" t="str">
        <f t="shared" ca="1" si="2"/>
        <v/>
      </c>
      <c r="H30" s="29">
        <f t="shared" ca="1" si="3"/>
        <v>30</v>
      </c>
      <c r="I30" s="29" cm="1">
        <f t="array" aca="1" ref="I30" ca="1">IF(資金計画書!$E$2="資金分配団体",INDIRECT("リストデータ!$A"&amp;H30),INDIRECT("リストデータ!$C"&amp;H30))</f>
        <v>0</v>
      </c>
      <c r="J30" s="29">
        <f t="shared" ca="1" si="4"/>
        <v>2</v>
      </c>
      <c r="K30" s="29" t="str">
        <f t="shared" ca="1" si="5"/>
        <v/>
      </c>
      <c r="L30" s="29" t="str" cm="1">
        <f t="array" aca="1" ref="L30" ca="1">IFERROR(INDIRECT("$E"&amp;$K30,TRUE),"")</f>
        <v/>
      </c>
      <c r="M30" s="29" t="str" cm="1">
        <f t="array" aca="1" ref="M30" ca="1">IFERROR(INDIRECT("$F"&amp;$K30,TRUE),"")</f>
        <v/>
      </c>
    </row>
    <row r="31" spans="1:13" x14ac:dyDescent="0.45">
      <c r="A31" s="29" t="str" cm="1">
        <f t="array" aca="1" ref="A31" ca="1">INDIRECT("'積算の内訳（明細入力）'!$A"&amp;(ROW()+6),TRUE)&amp;""</f>
        <v/>
      </c>
      <c r="B31" s="29" t="str" cm="1">
        <f t="array" aca="1" ref="B31" ca="1">INDIRECT("'積算の内訳（明細入力）'!$B"&amp;(ROW()+6),TRUE)&amp;""</f>
        <v/>
      </c>
      <c r="C31" s="29" t="str">
        <f t="shared" ca="1" si="0"/>
        <v/>
      </c>
      <c r="D31" s="29" t="str">
        <f ca="1">IF($C31="","",COUNTIF($C$2:$C31,$C31))</f>
        <v/>
      </c>
      <c r="E31" s="29" t="str">
        <f t="shared" ca="1" si="1"/>
        <v/>
      </c>
      <c r="F31" s="29" t="str">
        <f t="shared" ca="1" si="2"/>
        <v/>
      </c>
      <c r="H31" s="29">
        <f t="shared" ca="1" si="3"/>
        <v>31</v>
      </c>
      <c r="I31" s="29" cm="1">
        <f t="array" aca="1" ref="I31" ca="1">IF(資金計画書!$E$2="資金分配団体",INDIRECT("リストデータ!$A"&amp;H31),INDIRECT("リストデータ!$C"&amp;H31))</f>
        <v>0</v>
      </c>
      <c r="J31" s="29">
        <f t="shared" ca="1" si="4"/>
        <v>2</v>
      </c>
      <c r="K31" s="29" t="str">
        <f t="shared" ca="1" si="5"/>
        <v/>
      </c>
      <c r="L31" s="29" t="str" cm="1">
        <f t="array" aca="1" ref="L31" ca="1">IFERROR(INDIRECT("$E"&amp;$K31,TRUE),"")</f>
        <v/>
      </c>
      <c r="M31" s="29" t="str" cm="1">
        <f t="array" aca="1" ref="M31" ca="1">IFERROR(INDIRECT("$F"&amp;$K31,TRUE),"")</f>
        <v/>
      </c>
    </row>
    <row r="32" spans="1:13" x14ac:dyDescent="0.45">
      <c r="A32" s="29" t="str" cm="1">
        <f t="array" aca="1" ref="A32" ca="1">INDIRECT("'積算の内訳（明細入力）'!$A"&amp;(ROW()+6),TRUE)&amp;""</f>
        <v/>
      </c>
      <c r="B32" s="29" t="str" cm="1">
        <f t="array" aca="1" ref="B32" ca="1">INDIRECT("'積算の内訳（明細入力）'!$B"&amp;(ROW()+6),TRUE)&amp;""</f>
        <v/>
      </c>
      <c r="C32" s="29" t="str">
        <f t="shared" ca="1" si="0"/>
        <v/>
      </c>
      <c r="D32" s="29" t="str">
        <f ca="1">IF($C32="","",COUNTIF($C$2:$C32,$C32))</f>
        <v/>
      </c>
      <c r="E32" s="29" t="str">
        <f t="shared" ca="1" si="1"/>
        <v/>
      </c>
      <c r="F32" s="29" t="str">
        <f t="shared" ca="1" si="2"/>
        <v/>
      </c>
      <c r="H32" s="29">
        <f t="shared" ca="1" si="3"/>
        <v>32</v>
      </c>
      <c r="I32" s="29" cm="1">
        <f t="array" aca="1" ref="I32" ca="1">IF(資金計画書!$E$2="資金分配団体",INDIRECT("リストデータ!$A"&amp;H32),INDIRECT("リストデータ!$C"&amp;H32))</f>
        <v>0</v>
      </c>
      <c r="J32" s="29">
        <f t="shared" ca="1" si="4"/>
        <v>2</v>
      </c>
      <c r="K32" s="29" t="str">
        <f t="shared" ca="1" si="5"/>
        <v/>
      </c>
      <c r="L32" s="29" t="str" cm="1">
        <f t="array" aca="1" ref="L32" ca="1">IFERROR(INDIRECT("$E"&amp;$K32,TRUE),"")</f>
        <v/>
      </c>
      <c r="M32" s="29" t="str" cm="1">
        <f t="array" aca="1" ref="M32" ca="1">IFERROR(INDIRECT("$F"&amp;$K32,TRUE),"")</f>
        <v/>
      </c>
    </row>
    <row r="33" spans="1:13" x14ac:dyDescent="0.45">
      <c r="A33" s="29" t="str" cm="1">
        <f t="array" aca="1" ref="A33" ca="1">INDIRECT("'積算の内訳（明細入力）'!$A"&amp;(ROW()+6),TRUE)&amp;""</f>
        <v/>
      </c>
      <c r="B33" s="29" t="str" cm="1">
        <f t="array" aca="1" ref="B33" ca="1">INDIRECT("'積算の内訳（明細入力）'!$B"&amp;(ROW()+6),TRUE)&amp;""</f>
        <v/>
      </c>
      <c r="C33" s="29" t="str">
        <f t="shared" ca="1" si="0"/>
        <v/>
      </c>
      <c r="D33" s="29" t="str">
        <f ca="1">IF($C33="","",COUNTIF($C$2:$C33,$C33))</f>
        <v/>
      </c>
      <c r="E33" s="29" t="str">
        <f t="shared" ca="1" si="1"/>
        <v/>
      </c>
      <c r="F33" s="29" t="str">
        <f t="shared" ca="1" si="2"/>
        <v/>
      </c>
      <c r="H33" s="29">
        <f t="shared" ca="1" si="3"/>
        <v>33</v>
      </c>
      <c r="I33" s="29" cm="1">
        <f t="array" aca="1" ref="I33" ca="1">IF(資金計画書!$E$2="資金分配団体",INDIRECT("リストデータ!$A"&amp;H33),INDIRECT("リストデータ!$C"&amp;H33))</f>
        <v>0</v>
      </c>
      <c r="J33" s="29">
        <f t="shared" ca="1" si="4"/>
        <v>2</v>
      </c>
      <c r="K33" s="29" t="str">
        <f t="shared" ca="1" si="5"/>
        <v/>
      </c>
      <c r="L33" s="29" t="str" cm="1">
        <f t="array" aca="1" ref="L33" ca="1">IFERROR(INDIRECT("$E"&amp;$K33,TRUE),"")</f>
        <v/>
      </c>
      <c r="M33" s="29" t="str" cm="1">
        <f t="array" aca="1" ref="M33" ca="1">IFERROR(INDIRECT("$F"&amp;$K33,TRUE),"")</f>
        <v/>
      </c>
    </row>
    <row r="34" spans="1:13" x14ac:dyDescent="0.45">
      <c r="A34" s="29" t="str" cm="1">
        <f t="array" aca="1" ref="A34" ca="1">INDIRECT("'積算の内訳（明細入力）'!$A"&amp;(ROW()+6),TRUE)&amp;""</f>
        <v/>
      </c>
      <c r="B34" s="29" t="str" cm="1">
        <f t="array" aca="1" ref="B34" ca="1">INDIRECT("'積算の内訳（明細入力）'!$B"&amp;(ROW()+6),TRUE)&amp;""</f>
        <v/>
      </c>
      <c r="C34" s="29" t="str">
        <f t="shared" ca="1" si="0"/>
        <v/>
      </c>
      <c r="D34" s="29" t="str">
        <f ca="1">IF($C34="","",COUNTIF($C$2:$C34,$C34))</f>
        <v/>
      </c>
      <c r="E34" s="29" t="str">
        <f t="shared" ca="1" si="1"/>
        <v/>
      </c>
      <c r="F34" s="29" t="str">
        <f t="shared" ca="1" si="2"/>
        <v/>
      </c>
      <c r="H34" s="29">
        <f t="shared" ca="1" si="3"/>
        <v>34</v>
      </c>
      <c r="I34" s="29" cm="1">
        <f t="array" aca="1" ref="I34" ca="1">IF(資金計画書!$E$2="資金分配団体",INDIRECT("リストデータ!$A"&amp;H34),INDIRECT("リストデータ!$C"&amp;H34))</f>
        <v>0</v>
      </c>
      <c r="J34" s="29">
        <f t="shared" ca="1" si="4"/>
        <v>2</v>
      </c>
      <c r="K34" s="29" t="str">
        <f t="shared" ca="1" si="5"/>
        <v/>
      </c>
      <c r="L34" s="29" t="str" cm="1">
        <f t="array" aca="1" ref="L34" ca="1">IFERROR(INDIRECT("$E"&amp;$K34,TRUE),"")</f>
        <v/>
      </c>
      <c r="M34" s="29" t="str" cm="1">
        <f t="array" aca="1" ref="M34" ca="1">IFERROR(INDIRECT("$F"&amp;$K34,TRUE),"")</f>
        <v/>
      </c>
    </row>
    <row r="35" spans="1:13" x14ac:dyDescent="0.45">
      <c r="A35" s="29" t="str" cm="1">
        <f t="array" aca="1" ref="A35" ca="1">INDIRECT("'積算の内訳（明細入力）'!$A"&amp;(ROW()+6),TRUE)&amp;""</f>
        <v/>
      </c>
      <c r="B35" s="29" t="str" cm="1">
        <f t="array" aca="1" ref="B35" ca="1">INDIRECT("'積算の内訳（明細入力）'!$B"&amp;(ROW()+6),TRUE)&amp;""</f>
        <v/>
      </c>
      <c r="C35" s="29" t="str">
        <f t="shared" ca="1" si="0"/>
        <v/>
      </c>
      <c r="D35" s="29" t="str">
        <f ca="1">IF($C35="","",COUNTIF($C$2:$C35,$C35))</f>
        <v/>
      </c>
      <c r="E35" s="29" t="str">
        <f t="shared" ca="1" si="1"/>
        <v/>
      </c>
      <c r="F35" s="29" t="str">
        <f t="shared" ca="1" si="2"/>
        <v/>
      </c>
      <c r="H35" s="29">
        <f t="shared" ca="1" si="3"/>
        <v>35</v>
      </c>
      <c r="I35" s="29" cm="1">
        <f t="array" aca="1" ref="I35" ca="1">IF(資金計画書!$E$2="資金分配団体",INDIRECT("リストデータ!$A"&amp;H35),INDIRECT("リストデータ!$C"&amp;H35))</f>
        <v>0</v>
      </c>
      <c r="J35" s="29">
        <f t="shared" ca="1" si="4"/>
        <v>2</v>
      </c>
      <c r="K35" s="29" t="str">
        <f t="shared" ca="1" si="5"/>
        <v/>
      </c>
      <c r="L35" s="29" t="str" cm="1">
        <f t="array" aca="1" ref="L35" ca="1">IFERROR(INDIRECT("$E"&amp;$K35,TRUE),"")</f>
        <v/>
      </c>
      <c r="M35" s="29" t="str" cm="1">
        <f t="array" aca="1" ref="M35" ca="1">IFERROR(INDIRECT("$F"&amp;$K35,TRUE),"")</f>
        <v/>
      </c>
    </row>
    <row r="36" spans="1:13" x14ac:dyDescent="0.45">
      <c r="A36" s="29" t="str" cm="1">
        <f t="array" aca="1" ref="A36" ca="1">INDIRECT("'積算の内訳（明細入力）'!$A"&amp;(ROW()+6),TRUE)&amp;""</f>
        <v/>
      </c>
      <c r="B36" s="29" t="str" cm="1">
        <f t="array" aca="1" ref="B36" ca="1">INDIRECT("'積算の内訳（明細入力）'!$B"&amp;(ROW()+6),TRUE)&amp;""</f>
        <v/>
      </c>
      <c r="C36" s="29" t="str">
        <f t="shared" ca="1" si="0"/>
        <v/>
      </c>
      <c r="D36" s="29" t="str">
        <f ca="1">IF($C36="","",COUNTIF($C$2:$C36,$C36))</f>
        <v/>
      </c>
      <c r="E36" s="29" t="str">
        <f t="shared" ca="1" si="1"/>
        <v/>
      </c>
      <c r="F36" s="29" t="str">
        <f t="shared" ca="1" si="2"/>
        <v/>
      </c>
      <c r="H36" s="29">
        <f t="shared" ca="1" si="3"/>
        <v>36</v>
      </c>
      <c r="I36" s="29" cm="1">
        <f t="array" aca="1" ref="I36" ca="1">IF(資金計画書!$E$2="資金分配団体",INDIRECT("リストデータ!$A"&amp;H36),INDIRECT("リストデータ!$C"&amp;H36))</f>
        <v>0</v>
      </c>
      <c r="J36" s="29">
        <f t="shared" ca="1" si="4"/>
        <v>2</v>
      </c>
      <c r="K36" s="29" t="str">
        <f t="shared" ca="1" si="5"/>
        <v/>
      </c>
      <c r="L36" s="29" t="str" cm="1">
        <f t="array" aca="1" ref="L36" ca="1">IFERROR(INDIRECT("$E"&amp;$K36,TRUE),"")</f>
        <v/>
      </c>
      <c r="M36" s="29" t="str" cm="1">
        <f t="array" aca="1" ref="M36" ca="1">IFERROR(INDIRECT("$F"&amp;$K36,TRUE),"")</f>
        <v/>
      </c>
    </row>
    <row r="37" spans="1:13" x14ac:dyDescent="0.45">
      <c r="A37" s="29" t="str" cm="1">
        <f t="array" aca="1" ref="A37" ca="1">INDIRECT("'積算の内訳（明細入力）'!$A"&amp;(ROW()+6),TRUE)&amp;""</f>
        <v/>
      </c>
      <c r="B37" s="29" t="str" cm="1">
        <f t="array" aca="1" ref="B37" ca="1">INDIRECT("'積算の内訳（明細入力）'!$B"&amp;(ROW()+6),TRUE)&amp;""</f>
        <v/>
      </c>
      <c r="C37" s="29" t="str">
        <f t="shared" ca="1" si="0"/>
        <v/>
      </c>
      <c r="D37" s="29" t="str">
        <f ca="1">IF($C37="","",COUNTIF($C$2:$C37,$C37))</f>
        <v/>
      </c>
      <c r="E37" s="29" t="str">
        <f t="shared" ca="1" si="1"/>
        <v/>
      </c>
      <c r="F37" s="29" t="str">
        <f t="shared" ca="1" si="2"/>
        <v/>
      </c>
      <c r="H37" s="29">
        <f t="shared" ca="1" si="3"/>
        <v>37</v>
      </c>
      <c r="I37" s="29" cm="1">
        <f t="array" aca="1" ref="I37" ca="1">IF(資金計画書!$E$2="資金分配団体",INDIRECT("リストデータ!$A"&amp;H37),INDIRECT("リストデータ!$C"&amp;H37))</f>
        <v>0</v>
      </c>
      <c r="J37" s="29">
        <f t="shared" ca="1" si="4"/>
        <v>2</v>
      </c>
      <c r="K37" s="29" t="str">
        <f t="shared" ca="1" si="5"/>
        <v/>
      </c>
      <c r="L37" s="29" t="str" cm="1">
        <f t="array" aca="1" ref="L37" ca="1">IFERROR(INDIRECT("$E"&amp;$K37,TRUE),"")</f>
        <v/>
      </c>
      <c r="M37" s="29" t="str" cm="1">
        <f t="array" aca="1" ref="M37" ca="1">IFERROR(INDIRECT("$F"&amp;$K37,TRUE),"")</f>
        <v/>
      </c>
    </row>
    <row r="38" spans="1:13" x14ac:dyDescent="0.45">
      <c r="A38" s="29" t="str" cm="1">
        <f t="array" aca="1" ref="A38" ca="1">INDIRECT("'積算の内訳（明細入力）'!$A"&amp;(ROW()+6),TRUE)&amp;""</f>
        <v/>
      </c>
      <c r="B38" s="29" t="str" cm="1">
        <f t="array" aca="1" ref="B38" ca="1">INDIRECT("'積算の内訳（明細入力）'!$B"&amp;(ROW()+6),TRUE)&amp;""</f>
        <v/>
      </c>
      <c r="C38" s="29" t="str">
        <f t="shared" ca="1" si="0"/>
        <v/>
      </c>
      <c r="D38" s="29" t="str">
        <f ca="1">IF($C38="","",COUNTIF($C$2:$C38,$C38))</f>
        <v/>
      </c>
      <c r="E38" s="29" t="str">
        <f t="shared" ca="1" si="1"/>
        <v/>
      </c>
      <c r="F38" s="29" t="str">
        <f t="shared" ca="1" si="2"/>
        <v/>
      </c>
      <c r="H38" s="29">
        <f t="shared" ca="1" si="3"/>
        <v>38</v>
      </c>
      <c r="I38" s="29" cm="1">
        <f t="array" aca="1" ref="I38" ca="1">IF(資金計画書!$E$2="資金分配団体",INDIRECT("リストデータ!$A"&amp;H38),INDIRECT("リストデータ!$C"&amp;H38))</f>
        <v>0</v>
      </c>
      <c r="J38" s="29">
        <f t="shared" ca="1" si="4"/>
        <v>2</v>
      </c>
      <c r="K38" s="29" t="str">
        <f t="shared" ca="1" si="5"/>
        <v/>
      </c>
      <c r="L38" s="29" t="str" cm="1">
        <f t="array" aca="1" ref="L38" ca="1">IFERROR(INDIRECT("$E"&amp;$K38,TRUE),"")</f>
        <v/>
      </c>
      <c r="M38" s="29" t="str" cm="1">
        <f t="array" aca="1" ref="M38" ca="1">IFERROR(INDIRECT("$F"&amp;$K38,TRUE),"")</f>
        <v/>
      </c>
    </row>
    <row r="39" spans="1:13" x14ac:dyDescent="0.45">
      <c r="A39" s="29" t="str" cm="1">
        <f t="array" aca="1" ref="A39" ca="1">INDIRECT("'積算の内訳（明細入力）'!$A"&amp;(ROW()+6),TRUE)&amp;""</f>
        <v/>
      </c>
      <c r="B39" s="29" t="str" cm="1">
        <f t="array" aca="1" ref="B39" ca="1">INDIRECT("'積算の内訳（明細入力）'!$B"&amp;(ROW()+6),TRUE)&amp;""</f>
        <v/>
      </c>
      <c r="C39" s="29" t="str">
        <f t="shared" ca="1" si="0"/>
        <v/>
      </c>
      <c r="D39" s="29" t="str">
        <f ca="1">IF($C39="","",COUNTIF($C$2:$C39,$C39))</f>
        <v/>
      </c>
      <c r="E39" s="29" t="str">
        <f t="shared" ca="1" si="1"/>
        <v/>
      </c>
      <c r="F39" s="29" t="str">
        <f t="shared" ca="1" si="2"/>
        <v/>
      </c>
      <c r="H39" s="29">
        <f t="shared" ca="1" si="3"/>
        <v>39</v>
      </c>
      <c r="I39" s="29" cm="1">
        <f t="array" aca="1" ref="I39" ca="1">IF(資金計画書!$E$2="資金分配団体",INDIRECT("リストデータ!$A"&amp;H39),INDIRECT("リストデータ!$C"&amp;H39))</f>
        <v>0</v>
      </c>
      <c r="J39" s="29">
        <f t="shared" ca="1" si="4"/>
        <v>2</v>
      </c>
      <c r="K39" s="29" t="str">
        <f t="shared" ca="1" si="5"/>
        <v/>
      </c>
      <c r="L39" s="29" t="str" cm="1">
        <f t="array" aca="1" ref="L39" ca="1">IFERROR(INDIRECT("$E"&amp;$K39,TRUE),"")</f>
        <v/>
      </c>
      <c r="M39" s="29" t="str" cm="1">
        <f t="array" aca="1" ref="M39" ca="1">IFERROR(INDIRECT("$F"&amp;$K39,TRUE),"")</f>
        <v/>
      </c>
    </row>
    <row r="40" spans="1:13" x14ac:dyDescent="0.45">
      <c r="A40" s="29" t="str" cm="1">
        <f t="array" aca="1" ref="A40" ca="1">INDIRECT("'積算の内訳（明細入力）'!$A"&amp;(ROW()+6),TRUE)&amp;""</f>
        <v/>
      </c>
      <c r="B40" s="29" t="str" cm="1">
        <f t="array" aca="1" ref="B40" ca="1">INDIRECT("'積算の内訳（明細入力）'!$B"&amp;(ROW()+6),TRUE)&amp;""</f>
        <v/>
      </c>
      <c r="C40" s="29" t="str">
        <f t="shared" ca="1" si="0"/>
        <v/>
      </c>
      <c r="D40" s="29" t="str">
        <f ca="1">IF($C40="","",COUNTIF($C$2:$C40,$C40))</f>
        <v/>
      </c>
      <c r="E40" s="29" t="str">
        <f t="shared" ca="1" si="1"/>
        <v/>
      </c>
      <c r="F40" s="29" t="str">
        <f t="shared" ca="1" si="2"/>
        <v/>
      </c>
      <c r="H40" s="29">
        <f t="shared" ca="1" si="3"/>
        <v>40</v>
      </c>
      <c r="I40" s="29" cm="1">
        <f t="array" aca="1" ref="I40" ca="1">IF(資金計画書!$E$2="資金分配団体",INDIRECT("リストデータ!$A"&amp;H40),INDIRECT("リストデータ!$C"&amp;H40))</f>
        <v>0</v>
      </c>
      <c r="J40" s="29">
        <f t="shared" ca="1" si="4"/>
        <v>2</v>
      </c>
      <c r="K40" s="29" t="str">
        <f t="shared" ca="1" si="5"/>
        <v/>
      </c>
      <c r="L40" s="29" t="str" cm="1">
        <f t="array" aca="1" ref="L40" ca="1">IFERROR(INDIRECT("$E"&amp;$K40,TRUE),"")</f>
        <v/>
      </c>
      <c r="M40" s="29" t="str" cm="1">
        <f t="array" aca="1" ref="M40" ca="1">IFERROR(INDIRECT("$F"&amp;$K40,TRUE),"")</f>
        <v/>
      </c>
    </row>
    <row r="41" spans="1:13" x14ac:dyDescent="0.45">
      <c r="A41" s="29" t="str" cm="1">
        <f t="array" aca="1" ref="A41" ca="1">INDIRECT("'積算の内訳（明細入力）'!$A"&amp;(ROW()+6),TRUE)&amp;""</f>
        <v/>
      </c>
      <c r="B41" s="29" t="str" cm="1">
        <f t="array" aca="1" ref="B41" ca="1">INDIRECT("'積算の内訳（明細入力）'!$B"&amp;(ROW()+6),TRUE)&amp;""</f>
        <v/>
      </c>
      <c r="C41" s="29" t="str">
        <f t="shared" ca="1" si="0"/>
        <v/>
      </c>
      <c r="D41" s="29" t="str">
        <f ca="1">IF($C41="","",COUNTIF($C$2:$C41,$C41))</f>
        <v/>
      </c>
      <c r="E41" s="29" t="str">
        <f t="shared" ca="1" si="1"/>
        <v/>
      </c>
      <c r="F41" s="29" t="str">
        <f t="shared" ca="1" si="2"/>
        <v/>
      </c>
      <c r="H41" s="29">
        <f t="shared" ca="1" si="3"/>
        <v>41</v>
      </c>
      <c r="I41" s="29" cm="1">
        <f t="array" aca="1" ref="I41" ca="1">IF(資金計画書!$E$2="資金分配団体",INDIRECT("リストデータ!$A"&amp;H41),INDIRECT("リストデータ!$C"&amp;H41))</f>
        <v>0</v>
      </c>
      <c r="J41" s="29">
        <f t="shared" ca="1" si="4"/>
        <v>2</v>
      </c>
      <c r="K41" s="29" t="str">
        <f t="shared" ca="1" si="5"/>
        <v/>
      </c>
      <c r="L41" s="29" t="str" cm="1">
        <f t="array" aca="1" ref="L41" ca="1">IFERROR(INDIRECT("$E"&amp;$K41,TRUE),"")</f>
        <v/>
      </c>
      <c r="M41" s="29" t="str" cm="1">
        <f t="array" aca="1" ref="M41" ca="1">IFERROR(INDIRECT("$F"&amp;$K41,TRUE),"")</f>
        <v/>
      </c>
    </row>
    <row r="42" spans="1:13" x14ac:dyDescent="0.45">
      <c r="A42" s="29" t="str" cm="1">
        <f t="array" aca="1" ref="A42" ca="1">INDIRECT("'積算の内訳（明細入力）'!$A"&amp;(ROW()+6),TRUE)&amp;""</f>
        <v/>
      </c>
      <c r="B42" s="29" t="str" cm="1">
        <f t="array" aca="1" ref="B42" ca="1">INDIRECT("'積算の内訳（明細入力）'!$B"&amp;(ROW()+6),TRUE)&amp;""</f>
        <v/>
      </c>
      <c r="C42" s="29" t="str">
        <f t="shared" ca="1" si="0"/>
        <v/>
      </c>
      <c r="D42" s="29" t="str">
        <f ca="1">IF($C42="","",COUNTIF($C$2:$C42,$C42))</f>
        <v/>
      </c>
      <c r="E42" s="29" t="str">
        <f t="shared" ca="1" si="1"/>
        <v/>
      </c>
      <c r="F42" s="29" t="str">
        <f t="shared" ca="1" si="2"/>
        <v/>
      </c>
      <c r="H42" s="29">
        <f t="shared" ca="1" si="3"/>
        <v>42</v>
      </c>
      <c r="I42" s="29" cm="1">
        <f t="array" aca="1" ref="I42" ca="1">IF(資金計画書!$E$2="資金分配団体",INDIRECT("リストデータ!$A"&amp;H42),INDIRECT("リストデータ!$C"&amp;H42))</f>
        <v>0</v>
      </c>
      <c r="J42" s="29">
        <f t="shared" ca="1" si="4"/>
        <v>2</v>
      </c>
      <c r="K42" s="29" t="str">
        <f t="shared" ca="1" si="5"/>
        <v/>
      </c>
      <c r="L42" s="29" t="str" cm="1">
        <f t="array" aca="1" ref="L42" ca="1">IFERROR(INDIRECT("$E"&amp;$K42,TRUE),"")</f>
        <v/>
      </c>
      <c r="M42" s="29" t="str" cm="1">
        <f t="array" aca="1" ref="M42" ca="1">IFERROR(INDIRECT("$F"&amp;$K42,TRUE),"")</f>
        <v/>
      </c>
    </row>
    <row r="43" spans="1:13" x14ac:dyDescent="0.45">
      <c r="A43" s="29" t="str" cm="1">
        <f t="array" aca="1" ref="A43" ca="1">INDIRECT("'積算の内訳（明細入力）'!$A"&amp;(ROW()+6),TRUE)&amp;""</f>
        <v/>
      </c>
      <c r="B43" s="29" t="str" cm="1">
        <f t="array" aca="1" ref="B43" ca="1">INDIRECT("'積算の内訳（明細入力）'!$B"&amp;(ROW()+6),TRUE)&amp;""</f>
        <v/>
      </c>
      <c r="C43" s="29" t="str">
        <f t="shared" ca="1" si="0"/>
        <v/>
      </c>
      <c r="D43" s="29" t="str">
        <f ca="1">IF($C43="","",COUNTIF($C$2:$C43,$C43))</f>
        <v/>
      </c>
      <c r="E43" s="29" t="str">
        <f t="shared" ca="1" si="1"/>
        <v/>
      </c>
      <c r="F43" s="29" t="str">
        <f t="shared" ca="1" si="2"/>
        <v/>
      </c>
      <c r="H43" s="29">
        <f t="shared" ca="1" si="3"/>
        <v>43</v>
      </c>
      <c r="I43" s="29" cm="1">
        <f t="array" aca="1" ref="I43" ca="1">IF(資金計画書!$E$2="資金分配団体",INDIRECT("リストデータ!$A"&amp;H43),INDIRECT("リストデータ!$C"&amp;H43))</f>
        <v>0</v>
      </c>
      <c r="J43" s="29">
        <f t="shared" ca="1" si="4"/>
        <v>2</v>
      </c>
      <c r="K43" s="29" t="str">
        <f t="shared" ca="1" si="5"/>
        <v/>
      </c>
      <c r="L43" s="29" t="str" cm="1">
        <f t="array" aca="1" ref="L43" ca="1">IFERROR(INDIRECT("$E"&amp;$K43,TRUE),"")</f>
        <v/>
      </c>
      <c r="M43" s="29" t="str" cm="1">
        <f t="array" aca="1" ref="M43" ca="1">IFERROR(INDIRECT("$F"&amp;$K43,TRUE),"")</f>
        <v/>
      </c>
    </row>
    <row r="44" spans="1:13" x14ac:dyDescent="0.45">
      <c r="A44" s="29" t="str" cm="1">
        <f t="array" aca="1" ref="A44" ca="1">INDIRECT("'積算の内訳（明細入力）'!$A"&amp;(ROW()+6),TRUE)&amp;""</f>
        <v/>
      </c>
      <c r="B44" s="29" t="str" cm="1">
        <f t="array" aca="1" ref="B44" ca="1">INDIRECT("'積算の内訳（明細入力）'!$B"&amp;(ROW()+6),TRUE)&amp;""</f>
        <v/>
      </c>
      <c r="C44" s="29" t="str">
        <f t="shared" ca="1" si="0"/>
        <v/>
      </c>
      <c r="D44" s="29" t="str">
        <f ca="1">IF($C44="","",COUNTIF($C$2:$C44,$C44))</f>
        <v/>
      </c>
      <c r="E44" s="29" t="str">
        <f t="shared" ca="1" si="1"/>
        <v/>
      </c>
      <c r="F44" s="29" t="str">
        <f t="shared" ca="1" si="2"/>
        <v/>
      </c>
      <c r="H44" s="29">
        <f t="shared" ca="1" si="3"/>
        <v>44</v>
      </c>
      <c r="I44" s="29" cm="1">
        <f t="array" aca="1" ref="I44" ca="1">IF(資金計画書!$E$2="資金分配団体",INDIRECT("リストデータ!$A"&amp;H44),INDIRECT("リストデータ!$C"&amp;H44))</f>
        <v>0</v>
      </c>
      <c r="J44" s="29">
        <f t="shared" ca="1" si="4"/>
        <v>2</v>
      </c>
      <c r="K44" s="29" t="str">
        <f t="shared" ca="1" si="5"/>
        <v/>
      </c>
      <c r="L44" s="29" t="str" cm="1">
        <f t="array" aca="1" ref="L44" ca="1">IFERROR(INDIRECT("$E"&amp;$K44,TRUE),"")</f>
        <v/>
      </c>
      <c r="M44" s="29" t="str" cm="1">
        <f t="array" aca="1" ref="M44" ca="1">IFERROR(INDIRECT("$F"&amp;$K44,TRUE),"")</f>
        <v/>
      </c>
    </row>
    <row r="45" spans="1:13" x14ac:dyDescent="0.45">
      <c r="A45" s="29" t="str" cm="1">
        <f t="array" aca="1" ref="A45" ca="1">INDIRECT("'積算の内訳（明細入力）'!$A"&amp;(ROW()+6),TRUE)&amp;""</f>
        <v/>
      </c>
      <c r="B45" s="29" t="str" cm="1">
        <f t="array" aca="1" ref="B45" ca="1">INDIRECT("'積算の内訳（明細入力）'!$B"&amp;(ROW()+6),TRUE)&amp;""</f>
        <v/>
      </c>
      <c r="C45" s="29" t="str">
        <f t="shared" ca="1" si="0"/>
        <v/>
      </c>
      <c r="D45" s="29" t="str">
        <f ca="1">IF($C45="","",COUNTIF($C$2:$C45,$C45))</f>
        <v/>
      </c>
      <c r="E45" s="29" t="str">
        <f t="shared" ca="1" si="1"/>
        <v/>
      </c>
      <c r="F45" s="29" t="str">
        <f t="shared" ca="1" si="2"/>
        <v/>
      </c>
      <c r="H45" s="29">
        <f t="shared" ca="1" si="3"/>
        <v>45</v>
      </c>
      <c r="I45" s="29" cm="1">
        <f t="array" aca="1" ref="I45" ca="1">IF(資金計画書!$E$2="資金分配団体",INDIRECT("リストデータ!$A"&amp;H45),INDIRECT("リストデータ!$C"&amp;H45))</f>
        <v>0</v>
      </c>
      <c r="J45" s="29">
        <f t="shared" ca="1" si="4"/>
        <v>2</v>
      </c>
      <c r="K45" s="29" t="str">
        <f t="shared" ca="1" si="5"/>
        <v/>
      </c>
      <c r="L45" s="29" t="str" cm="1">
        <f t="array" aca="1" ref="L45" ca="1">IFERROR(INDIRECT("$E"&amp;$K45,TRUE),"")</f>
        <v/>
      </c>
      <c r="M45" s="29" t="str" cm="1">
        <f t="array" aca="1" ref="M45" ca="1">IFERROR(INDIRECT("$F"&amp;$K45,TRUE),"")</f>
        <v/>
      </c>
    </row>
    <row r="46" spans="1:13" x14ac:dyDescent="0.45">
      <c r="A46" s="29" t="str" cm="1">
        <f t="array" aca="1" ref="A46" ca="1">INDIRECT("'積算の内訳（明細入力）'!$A"&amp;(ROW()+6),TRUE)&amp;""</f>
        <v/>
      </c>
      <c r="B46" s="29" t="str" cm="1">
        <f t="array" aca="1" ref="B46" ca="1">INDIRECT("'積算の内訳（明細入力）'!$B"&amp;(ROW()+6),TRUE)&amp;""</f>
        <v/>
      </c>
      <c r="C46" s="29" t="str">
        <f t="shared" ca="1" si="0"/>
        <v/>
      </c>
      <c r="D46" s="29" t="str">
        <f ca="1">IF($C46="","",COUNTIF($C$2:$C46,$C46))</f>
        <v/>
      </c>
      <c r="E46" s="29" t="str">
        <f t="shared" ca="1" si="1"/>
        <v/>
      </c>
      <c r="F46" s="29" t="str">
        <f t="shared" ca="1" si="2"/>
        <v/>
      </c>
      <c r="H46" s="29">
        <f t="shared" ca="1" si="3"/>
        <v>46</v>
      </c>
      <c r="I46" s="29" cm="1">
        <f t="array" aca="1" ref="I46" ca="1">IF(資金計画書!$E$2="資金分配団体",INDIRECT("リストデータ!$A"&amp;H46),INDIRECT("リストデータ!$C"&amp;H46))</f>
        <v>0</v>
      </c>
      <c r="J46" s="29">
        <f t="shared" ca="1" si="4"/>
        <v>2</v>
      </c>
      <c r="K46" s="29" t="str">
        <f t="shared" ca="1" si="5"/>
        <v/>
      </c>
      <c r="L46" s="29" t="str" cm="1">
        <f t="array" aca="1" ref="L46" ca="1">IFERROR(INDIRECT("$E"&amp;$K46,TRUE),"")</f>
        <v/>
      </c>
      <c r="M46" s="29" t="str" cm="1">
        <f t="array" aca="1" ref="M46" ca="1">IFERROR(INDIRECT("$F"&amp;$K46,TRUE),"")</f>
        <v/>
      </c>
    </row>
    <row r="47" spans="1:13" x14ac:dyDescent="0.45">
      <c r="A47" s="29" t="str" cm="1">
        <f t="array" aca="1" ref="A47" ca="1">INDIRECT("'積算の内訳（明細入力）'!$A"&amp;(ROW()+6),TRUE)&amp;""</f>
        <v/>
      </c>
      <c r="B47" s="29" t="str" cm="1">
        <f t="array" aca="1" ref="B47" ca="1">INDIRECT("'積算の内訳（明細入力）'!$B"&amp;(ROW()+6),TRUE)&amp;""</f>
        <v/>
      </c>
      <c r="C47" s="29" t="str">
        <f t="shared" ca="1" si="0"/>
        <v/>
      </c>
      <c r="D47" s="29" t="str">
        <f ca="1">IF($C47="","",COUNTIF($C$2:$C47,$C47))</f>
        <v/>
      </c>
      <c r="E47" s="29" t="str">
        <f t="shared" ca="1" si="1"/>
        <v/>
      </c>
      <c r="F47" s="29" t="str">
        <f t="shared" ca="1" si="2"/>
        <v/>
      </c>
      <c r="H47" s="29">
        <f t="shared" ca="1" si="3"/>
        <v>47</v>
      </c>
      <c r="I47" s="29" cm="1">
        <f t="array" aca="1" ref="I47" ca="1">IF(資金計画書!$E$2="資金分配団体",INDIRECT("リストデータ!$A"&amp;H47),INDIRECT("リストデータ!$C"&amp;H47))</f>
        <v>0</v>
      </c>
      <c r="J47" s="29">
        <f t="shared" ca="1" si="4"/>
        <v>2</v>
      </c>
      <c r="K47" s="29" t="str">
        <f t="shared" ca="1" si="5"/>
        <v/>
      </c>
      <c r="L47" s="29" t="str" cm="1">
        <f t="array" aca="1" ref="L47" ca="1">IFERROR(INDIRECT("$E"&amp;$K47,TRUE),"")</f>
        <v/>
      </c>
      <c r="M47" s="29" t="str" cm="1">
        <f t="array" aca="1" ref="M47" ca="1">IFERROR(INDIRECT("$F"&amp;$K47,TRUE),"")</f>
        <v/>
      </c>
    </row>
    <row r="48" spans="1:13" x14ac:dyDescent="0.45">
      <c r="A48" s="29" t="str" cm="1">
        <f t="array" aca="1" ref="A48" ca="1">INDIRECT("'積算の内訳（明細入力）'!$A"&amp;(ROW()+6),TRUE)&amp;""</f>
        <v/>
      </c>
      <c r="B48" s="29" t="str" cm="1">
        <f t="array" aca="1" ref="B48" ca="1">INDIRECT("'積算の内訳（明細入力）'!$B"&amp;(ROW()+6),TRUE)&amp;""</f>
        <v/>
      </c>
      <c r="C48" s="29" t="str">
        <f t="shared" ca="1" si="0"/>
        <v/>
      </c>
      <c r="D48" s="29" t="str">
        <f ca="1">IF($C48="","",COUNTIF($C$2:$C48,$C48))</f>
        <v/>
      </c>
      <c r="E48" s="29" t="str">
        <f t="shared" ca="1" si="1"/>
        <v/>
      </c>
      <c r="F48" s="29" t="str">
        <f t="shared" ca="1" si="2"/>
        <v/>
      </c>
      <c r="H48" s="29">
        <f t="shared" ca="1" si="3"/>
        <v>48</v>
      </c>
      <c r="I48" s="29" cm="1">
        <f t="array" aca="1" ref="I48" ca="1">IF(資金計画書!$E$2="資金分配団体",INDIRECT("リストデータ!$A"&amp;H48),INDIRECT("リストデータ!$C"&amp;H48))</f>
        <v>0</v>
      </c>
      <c r="J48" s="29">
        <f t="shared" ca="1" si="4"/>
        <v>2</v>
      </c>
      <c r="K48" s="29" t="str">
        <f t="shared" ca="1" si="5"/>
        <v/>
      </c>
      <c r="L48" s="29" t="str" cm="1">
        <f t="array" aca="1" ref="L48" ca="1">IFERROR(INDIRECT("$E"&amp;$K48,TRUE),"")</f>
        <v/>
      </c>
      <c r="M48" s="29" t="str" cm="1">
        <f t="array" aca="1" ref="M48" ca="1">IFERROR(INDIRECT("$F"&amp;$K48,TRUE),"")</f>
        <v/>
      </c>
    </row>
    <row r="49" spans="1:13" x14ac:dyDescent="0.45">
      <c r="A49" s="29" t="str" cm="1">
        <f t="array" aca="1" ref="A49" ca="1">INDIRECT("'積算の内訳（明細入力）'!$A"&amp;(ROW()+6),TRUE)&amp;""</f>
        <v/>
      </c>
      <c r="B49" s="29" t="str" cm="1">
        <f t="array" aca="1" ref="B49" ca="1">INDIRECT("'積算の内訳（明細入力）'!$B"&amp;(ROW()+6),TRUE)&amp;""</f>
        <v/>
      </c>
      <c r="C49" s="29" t="str">
        <f t="shared" ca="1" si="0"/>
        <v/>
      </c>
      <c r="D49" s="29" t="str">
        <f ca="1">IF($C49="","",COUNTIF($C$2:$C49,$C49))</f>
        <v/>
      </c>
      <c r="E49" s="29" t="str">
        <f t="shared" ca="1" si="1"/>
        <v/>
      </c>
      <c r="F49" s="29" t="str">
        <f t="shared" ca="1" si="2"/>
        <v/>
      </c>
      <c r="H49" s="29">
        <f t="shared" ca="1" si="3"/>
        <v>49</v>
      </c>
      <c r="I49" s="29" cm="1">
        <f t="array" aca="1" ref="I49" ca="1">IF(資金計画書!$E$2="資金分配団体",INDIRECT("リストデータ!$A"&amp;H49),INDIRECT("リストデータ!$C"&amp;H49))</f>
        <v>0</v>
      </c>
      <c r="J49" s="29">
        <f t="shared" ca="1" si="4"/>
        <v>2</v>
      </c>
      <c r="K49" s="29" t="str">
        <f t="shared" ca="1" si="5"/>
        <v/>
      </c>
      <c r="L49" s="29" t="str" cm="1">
        <f t="array" aca="1" ref="L49" ca="1">IFERROR(INDIRECT("$E"&amp;$K49,TRUE),"")</f>
        <v/>
      </c>
      <c r="M49" s="29" t="str" cm="1">
        <f t="array" aca="1" ref="M49" ca="1">IFERROR(INDIRECT("$F"&amp;$K49,TRUE),"")</f>
        <v/>
      </c>
    </row>
    <row r="50" spans="1:13" x14ac:dyDescent="0.45">
      <c r="A50" s="29" t="str" cm="1">
        <f t="array" aca="1" ref="A50" ca="1">INDIRECT("'積算の内訳（明細入力）'!$A"&amp;(ROW()+6),TRUE)&amp;""</f>
        <v/>
      </c>
      <c r="B50" s="29" t="str" cm="1">
        <f t="array" aca="1" ref="B50" ca="1">INDIRECT("'積算の内訳（明細入力）'!$B"&amp;(ROW()+6),TRUE)&amp;""</f>
        <v/>
      </c>
      <c r="C50" s="29" t="str">
        <f t="shared" ca="1" si="0"/>
        <v/>
      </c>
      <c r="D50" s="29" t="str">
        <f ca="1">IF($C50="","",COUNTIF($C$2:$C50,$C50))</f>
        <v/>
      </c>
      <c r="E50" s="29" t="str">
        <f t="shared" ca="1" si="1"/>
        <v/>
      </c>
      <c r="F50" s="29" t="str">
        <f t="shared" ca="1" si="2"/>
        <v/>
      </c>
      <c r="H50" s="29">
        <f t="shared" ca="1" si="3"/>
        <v>50</v>
      </c>
      <c r="I50" s="29" cm="1">
        <f t="array" aca="1" ref="I50" ca="1">IF(資金計画書!$E$2="資金分配団体",INDIRECT("リストデータ!$A"&amp;H50),INDIRECT("リストデータ!$C"&amp;H50))</f>
        <v>0</v>
      </c>
      <c r="J50" s="29">
        <f t="shared" ca="1" si="4"/>
        <v>2</v>
      </c>
      <c r="K50" s="29" t="str">
        <f t="shared" ca="1" si="5"/>
        <v/>
      </c>
      <c r="L50" s="29" t="str" cm="1">
        <f t="array" aca="1" ref="L50" ca="1">IFERROR(INDIRECT("$E"&amp;$K50,TRUE),"")</f>
        <v/>
      </c>
      <c r="M50" s="29" t="str" cm="1">
        <f t="array" aca="1" ref="M50" ca="1">IFERROR(INDIRECT("$F"&amp;$K50,TRUE),"")</f>
        <v/>
      </c>
    </row>
    <row r="51" spans="1:13" x14ac:dyDescent="0.45">
      <c r="A51" s="29" t="str" cm="1">
        <f t="array" aca="1" ref="A51" ca="1">INDIRECT("'積算の内訳（明細入力）'!$A"&amp;(ROW()+6),TRUE)&amp;""</f>
        <v/>
      </c>
      <c r="B51" s="29" t="str" cm="1">
        <f t="array" aca="1" ref="B51" ca="1">INDIRECT("'積算の内訳（明細入力）'!$B"&amp;(ROW()+6),TRUE)&amp;""</f>
        <v/>
      </c>
      <c r="C51" s="29" t="str">
        <f t="shared" ca="1" si="0"/>
        <v/>
      </c>
      <c r="D51" s="29" t="str">
        <f ca="1">IF($C51="","",COUNTIF($C$2:$C51,$C51))</f>
        <v/>
      </c>
      <c r="E51" s="29" t="str">
        <f t="shared" ca="1" si="1"/>
        <v/>
      </c>
      <c r="F51" s="29" t="str">
        <f t="shared" ca="1" si="2"/>
        <v/>
      </c>
      <c r="H51" s="29">
        <f t="shared" ca="1" si="3"/>
        <v>51</v>
      </c>
      <c r="I51" s="29" cm="1">
        <f t="array" aca="1" ref="I51" ca="1">IF(資金計画書!$E$2="資金分配団体",INDIRECT("リストデータ!$A"&amp;H51),INDIRECT("リストデータ!$C"&amp;H51))</f>
        <v>0</v>
      </c>
      <c r="J51" s="29">
        <f t="shared" ca="1" si="4"/>
        <v>2</v>
      </c>
      <c r="K51" s="29" t="str">
        <f t="shared" ca="1" si="5"/>
        <v/>
      </c>
      <c r="L51" s="29" t="str" cm="1">
        <f t="array" aca="1" ref="L51" ca="1">IFERROR(INDIRECT("$E"&amp;$K51,TRUE),"")</f>
        <v/>
      </c>
      <c r="M51" s="29" t="str" cm="1">
        <f t="array" aca="1" ref="M51" ca="1">IFERROR(INDIRECT("$F"&amp;$K51,TRUE),"")</f>
        <v/>
      </c>
    </row>
    <row r="52" spans="1:13" x14ac:dyDescent="0.45">
      <c r="A52" s="29" t="str" cm="1">
        <f t="array" aca="1" ref="A52" ca="1">INDIRECT("'積算の内訳（明細入力）'!$A"&amp;(ROW()+6),TRUE)&amp;""</f>
        <v/>
      </c>
      <c r="B52" s="29" t="str" cm="1">
        <f t="array" aca="1" ref="B52" ca="1">INDIRECT("'積算の内訳（明細入力）'!$B"&amp;(ROW()+6),TRUE)&amp;""</f>
        <v/>
      </c>
      <c r="C52" s="29" t="str">
        <f t="shared" ca="1" si="0"/>
        <v/>
      </c>
      <c r="D52" s="29" t="str">
        <f ca="1">IF($C52="","",COUNTIF($C$2:$C52,$C52))</f>
        <v/>
      </c>
      <c r="E52" s="29" t="str">
        <f t="shared" ca="1" si="1"/>
        <v/>
      </c>
      <c r="F52" s="29" t="str">
        <f t="shared" ca="1" si="2"/>
        <v/>
      </c>
      <c r="H52" s="29">
        <f t="shared" ca="1" si="3"/>
        <v>52</v>
      </c>
      <c r="I52" s="29" cm="1">
        <f t="array" aca="1" ref="I52" ca="1">IF(資金計画書!$E$2="資金分配団体",INDIRECT("リストデータ!$A"&amp;H52),INDIRECT("リストデータ!$C"&amp;H52))</f>
        <v>0</v>
      </c>
      <c r="J52" s="29">
        <f t="shared" ca="1" si="4"/>
        <v>2</v>
      </c>
      <c r="K52" s="29" t="str">
        <f t="shared" ca="1" si="5"/>
        <v/>
      </c>
      <c r="L52" s="29" t="str" cm="1">
        <f t="array" aca="1" ref="L52" ca="1">IFERROR(INDIRECT("$E"&amp;$K52,TRUE),"")</f>
        <v/>
      </c>
      <c r="M52" s="29" t="str" cm="1">
        <f t="array" aca="1" ref="M52" ca="1">IFERROR(INDIRECT("$F"&amp;$K52,TRUE),"")</f>
        <v/>
      </c>
    </row>
    <row r="53" spans="1:13" x14ac:dyDescent="0.45">
      <c r="A53" s="29" t="str" cm="1">
        <f t="array" aca="1" ref="A53" ca="1">INDIRECT("'積算の内訳（明細入力）'!$A"&amp;(ROW()+6),TRUE)&amp;""</f>
        <v/>
      </c>
      <c r="B53" s="29" t="str" cm="1">
        <f t="array" aca="1" ref="B53" ca="1">INDIRECT("'積算の内訳（明細入力）'!$B"&amp;(ROW()+6),TRUE)&amp;""</f>
        <v/>
      </c>
      <c r="C53" s="29" t="str">
        <f t="shared" ca="1" si="0"/>
        <v/>
      </c>
      <c r="D53" s="29" t="str">
        <f ca="1">IF($C53="","",COUNTIF($C$2:$C53,$C53))</f>
        <v/>
      </c>
      <c r="E53" s="29" t="str">
        <f t="shared" ca="1" si="1"/>
        <v/>
      </c>
      <c r="F53" s="29" t="str">
        <f t="shared" ca="1" si="2"/>
        <v/>
      </c>
      <c r="H53" s="29">
        <f t="shared" ca="1" si="3"/>
        <v>53</v>
      </c>
      <c r="I53" s="29" cm="1">
        <f t="array" aca="1" ref="I53" ca="1">IF(資金計画書!$E$2="資金分配団体",INDIRECT("リストデータ!$A"&amp;H53),INDIRECT("リストデータ!$C"&amp;H53))</f>
        <v>0</v>
      </c>
      <c r="J53" s="29">
        <f t="shared" ca="1" si="4"/>
        <v>2</v>
      </c>
      <c r="K53" s="29" t="str">
        <f t="shared" ca="1" si="5"/>
        <v/>
      </c>
      <c r="L53" s="29" t="str" cm="1">
        <f t="array" aca="1" ref="L53" ca="1">IFERROR(INDIRECT("$E"&amp;$K53,TRUE),"")</f>
        <v/>
      </c>
      <c r="M53" s="29" t="str" cm="1">
        <f t="array" aca="1" ref="M53" ca="1">IFERROR(INDIRECT("$F"&amp;$K53,TRUE),"")</f>
        <v/>
      </c>
    </row>
    <row r="54" spans="1:13" x14ac:dyDescent="0.45">
      <c r="A54" s="29" t="str" cm="1">
        <f t="array" aca="1" ref="A54" ca="1">INDIRECT("'積算の内訳（明細入力）'!$A"&amp;(ROW()+6),TRUE)&amp;""</f>
        <v/>
      </c>
      <c r="B54" s="29" t="str" cm="1">
        <f t="array" aca="1" ref="B54" ca="1">INDIRECT("'積算の内訳（明細入力）'!$B"&amp;(ROW()+6),TRUE)&amp;""</f>
        <v/>
      </c>
      <c r="C54" s="29" t="str">
        <f t="shared" ca="1" si="0"/>
        <v/>
      </c>
      <c r="D54" s="29" t="str">
        <f ca="1">IF($C54="","",COUNTIF($C$2:$C54,$C54))</f>
        <v/>
      </c>
      <c r="E54" s="29" t="str">
        <f t="shared" ca="1" si="1"/>
        <v/>
      </c>
      <c r="F54" s="29" t="str">
        <f t="shared" ca="1" si="2"/>
        <v/>
      </c>
      <c r="H54" s="29">
        <f t="shared" ca="1" si="3"/>
        <v>54</v>
      </c>
      <c r="I54" s="29" cm="1">
        <f t="array" aca="1" ref="I54" ca="1">IF(資金計画書!$E$2="資金分配団体",INDIRECT("リストデータ!$A"&amp;H54),INDIRECT("リストデータ!$C"&amp;H54))</f>
        <v>0</v>
      </c>
      <c r="J54" s="29">
        <f t="shared" ca="1" si="4"/>
        <v>2</v>
      </c>
      <c r="K54" s="29" t="str">
        <f t="shared" ca="1" si="5"/>
        <v/>
      </c>
      <c r="L54" s="29" t="str" cm="1">
        <f t="array" aca="1" ref="L54" ca="1">IFERROR(INDIRECT("$E"&amp;$K54,TRUE),"")</f>
        <v/>
      </c>
      <c r="M54" s="29" t="str" cm="1">
        <f t="array" aca="1" ref="M54" ca="1">IFERROR(INDIRECT("$F"&amp;$K54,TRUE),"")</f>
        <v/>
      </c>
    </row>
    <row r="55" spans="1:13" x14ac:dyDescent="0.45">
      <c r="A55" s="29" t="str" cm="1">
        <f t="array" aca="1" ref="A55" ca="1">INDIRECT("'積算の内訳（明細入力）'!$A"&amp;(ROW()+6),TRUE)&amp;""</f>
        <v/>
      </c>
      <c r="B55" s="29" t="str" cm="1">
        <f t="array" aca="1" ref="B55" ca="1">INDIRECT("'積算の内訳（明細入力）'!$B"&amp;(ROW()+6),TRUE)&amp;""</f>
        <v/>
      </c>
      <c r="C55" s="29" t="str">
        <f t="shared" ca="1" si="0"/>
        <v/>
      </c>
      <c r="D55" s="29" t="str">
        <f ca="1">IF($C55="","",COUNTIF($C$2:$C55,$C55))</f>
        <v/>
      </c>
      <c r="E55" s="29" t="str">
        <f t="shared" ca="1" si="1"/>
        <v/>
      </c>
      <c r="F55" s="29" t="str">
        <f t="shared" ca="1" si="2"/>
        <v/>
      </c>
      <c r="H55" s="29">
        <f t="shared" ca="1" si="3"/>
        <v>55</v>
      </c>
      <c r="I55" s="29" cm="1">
        <f t="array" aca="1" ref="I55" ca="1">IF(資金計画書!$E$2="資金分配団体",INDIRECT("リストデータ!$A"&amp;H55),INDIRECT("リストデータ!$C"&amp;H55))</f>
        <v>0</v>
      </c>
      <c r="J55" s="29">
        <f t="shared" ca="1" si="4"/>
        <v>2</v>
      </c>
      <c r="K55" s="29" t="str">
        <f t="shared" ca="1" si="5"/>
        <v/>
      </c>
      <c r="L55" s="29" t="str" cm="1">
        <f t="array" aca="1" ref="L55" ca="1">IFERROR(INDIRECT("$E"&amp;$K55,TRUE),"")</f>
        <v/>
      </c>
      <c r="M55" s="29" t="str" cm="1">
        <f t="array" aca="1" ref="M55" ca="1">IFERROR(INDIRECT("$F"&amp;$K55,TRUE),"")</f>
        <v/>
      </c>
    </row>
    <row r="56" spans="1:13" x14ac:dyDescent="0.45">
      <c r="A56" s="29" t="str" cm="1">
        <f t="array" aca="1" ref="A56" ca="1">INDIRECT("'積算の内訳（明細入力）'!$A"&amp;(ROW()+6),TRUE)&amp;""</f>
        <v/>
      </c>
      <c r="B56" s="29" t="str" cm="1">
        <f t="array" aca="1" ref="B56" ca="1">INDIRECT("'積算の内訳（明細入力）'!$B"&amp;(ROW()+6),TRUE)&amp;""</f>
        <v/>
      </c>
      <c r="C56" s="29" t="str">
        <f t="shared" ca="1" si="0"/>
        <v/>
      </c>
      <c r="D56" s="29" t="str">
        <f ca="1">IF($C56="","",COUNTIF($C$2:$C56,$C56))</f>
        <v/>
      </c>
      <c r="E56" s="29" t="str">
        <f t="shared" ca="1" si="1"/>
        <v/>
      </c>
      <c r="F56" s="29" t="str">
        <f t="shared" ca="1" si="2"/>
        <v/>
      </c>
      <c r="H56" s="29">
        <f t="shared" ca="1" si="3"/>
        <v>56</v>
      </c>
      <c r="I56" s="29" cm="1">
        <f t="array" aca="1" ref="I56" ca="1">IF(資金計画書!$E$2="資金分配団体",INDIRECT("リストデータ!$A"&amp;H56),INDIRECT("リストデータ!$C"&amp;H56))</f>
        <v>0</v>
      </c>
      <c r="J56" s="29">
        <f t="shared" ca="1" si="4"/>
        <v>2</v>
      </c>
      <c r="K56" s="29" t="str">
        <f t="shared" ca="1" si="5"/>
        <v/>
      </c>
      <c r="L56" s="29" t="str" cm="1">
        <f t="array" aca="1" ref="L56" ca="1">IFERROR(INDIRECT("$E"&amp;$K56,TRUE),"")</f>
        <v/>
      </c>
      <c r="M56" s="29" t="str" cm="1">
        <f t="array" aca="1" ref="M56" ca="1">IFERROR(INDIRECT("$F"&amp;$K56,TRUE),"")</f>
        <v/>
      </c>
    </row>
    <row r="57" spans="1:13" x14ac:dyDescent="0.45">
      <c r="A57" s="29" t="str" cm="1">
        <f t="array" aca="1" ref="A57" ca="1">INDIRECT("'積算の内訳（明細入力）'!$A"&amp;(ROW()+6),TRUE)&amp;""</f>
        <v/>
      </c>
      <c r="B57" s="29" t="str" cm="1">
        <f t="array" aca="1" ref="B57" ca="1">INDIRECT("'積算の内訳（明細入力）'!$B"&amp;(ROW()+6),TRUE)&amp;""</f>
        <v/>
      </c>
      <c r="C57" s="29" t="str">
        <f t="shared" ca="1" si="0"/>
        <v/>
      </c>
      <c r="D57" s="29" t="str">
        <f ca="1">IF($C57="","",COUNTIF($C$2:$C57,$C57))</f>
        <v/>
      </c>
      <c r="E57" s="29" t="str">
        <f t="shared" ca="1" si="1"/>
        <v/>
      </c>
      <c r="F57" s="29" t="str">
        <f t="shared" ca="1" si="2"/>
        <v/>
      </c>
      <c r="H57" s="29">
        <f t="shared" ca="1" si="3"/>
        <v>57</v>
      </c>
      <c r="I57" s="29" cm="1">
        <f t="array" aca="1" ref="I57" ca="1">IF(資金計画書!$E$2="資金分配団体",INDIRECT("リストデータ!$A"&amp;H57),INDIRECT("リストデータ!$C"&amp;H57))</f>
        <v>0</v>
      </c>
      <c r="J57" s="29">
        <f t="shared" ca="1" si="4"/>
        <v>2</v>
      </c>
      <c r="K57" s="29" t="str">
        <f t="shared" ca="1" si="5"/>
        <v/>
      </c>
      <c r="L57" s="29" t="str" cm="1">
        <f t="array" aca="1" ref="L57" ca="1">IFERROR(INDIRECT("$E"&amp;$K57,TRUE),"")</f>
        <v/>
      </c>
      <c r="M57" s="29" t="str" cm="1">
        <f t="array" aca="1" ref="M57" ca="1">IFERROR(INDIRECT("$F"&amp;$K57,TRUE),"")</f>
        <v/>
      </c>
    </row>
    <row r="58" spans="1:13" x14ac:dyDescent="0.45">
      <c r="A58" s="29" t="str" cm="1">
        <f t="array" aca="1" ref="A58" ca="1">INDIRECT("'積算の内訳（明細入力）'!$A"&amp;(ROW()+6),TRUE)&amp;""</f>
        <v/>
      </c>
      <c r="B58" s="29" t="str" cm="1">
        <f t="array" aca="1" ref="B58" ca="1">INDIRECT("'積算の内訳（明細入力）'!$B"&amp;(ROW()+6),TRUE)&amp;""</f>
        <v/>
      </c>
      <c r="C58" s="29" t="str">
        <f t="shared" ca="1" si="0"/>
        <v/>
      </c>
      <c r="D58" s="29" t="str">
        <f ca="1">IF($C58="","",COUNTIF($C$2:$C58,$C58))</f>
        <v/>
      </c>
      <c r="E58" s="29" t="str">
        <f t="shared" ca="1" si="1"/>
        <v/>
      </c>
      <c r="F58" s="29" t="str">
        <f t="shared" ca="1" si="2"/>
        <v/>
      </c>
      <c r="H58" s="29">
        <f t="shared" ca="1" si="3"/>
        <v>58</v>
      </c>
      <c r="I58" s="29" cm="1">
        <f t="array" aca="1" ref="I58" ca="1">IF(資金計画書!$E$2="資金分配団体",INDIRECT("リストデータ!$A"&amp;H58),INDIRECT("リストデータ!$C"&amp;H58))</f>
        <v>0</v>
      </c>
      <c r="J58" s="29">
        <f t="shared" ca="1" si="4"/>
        <v>2</v>
      </c>
      <c r="K58" s="29" t="str">
        <f t="shared" ca="1" si="5"/>
        <v/>
      </c>
      <c r="L58" s="29" t="str" cm="1">
        <f t="array" aca="1" ref="L58" ca="1">IFERROR(INDIRECT("$E"&amp;$K58,TRUE),"")</f>
        <v/>
      </c>
      <c r="M58" s="29" t="str" cm="1">
        <f t="array" aca="1" ref="M58" ca="1">IFERROR(INDIRECT("$F"&amp;$K58,TRUE),"")</f>
        <v/>
      </c>
    </row>
    <row r="59" spans="1:13" x14ac:dyDescent="0.45">
      <c r="A59" s="29" t="str" cm="1">
        <f t="array" aca="1" ref="A59" ca="1">INDIRECT("'積算の内訳（明細入力）'!$A"&amp;(ROW()+6),TRUE)&amp;""</f>
        <v/>
      </c>
      <c r="B59" s="29" t="str" cm="1">
        <f t="array" aca="1" ref="B59" ca="1">INDIRECT("'積算の内訳（明細入力）'!$B"&amp;(ROW()+6),TRUE)&amp;""</f>
        <v/>
      </c>
      <c r="C59" s="29" t="str">
        <f t="shared" ca="1" si="0"/>
        <v/>
      </c>
      <c r="D59" s="29" t="str">
        <f ca="1">IF($C59="","",COUNTIF($C$2:$C59,$C59))</f>
        <v/>
      </c>
      <c r="E59" s="29" t="str">
        <f t="shared" ca="1" si="1"/>
        <v/>
      </c>
      <c r="F59" s="29" t="str">
        <f t="shared" ca="1" si="2"/>
        <v/>
      </c>
      <c r="H59" s="29">
        <f t="shared" ca="1" si="3"/>
        <v>59</v>
      </c>
      <c r="I59" s="29" cm="1">
        <f t="array" aca="1" ref="I59" ca="1">IF(資金計画書!$E$2="資金分配団体",INDIRECT("リストデータ!$A"&amp;H59),INDIRECT("リストデータ!$C"&amp;H59))</f>
        <v>0</v>
      </c>
      <c r="J59" s="29">
        <f t="shared" ca="1" si="4"/>
        <v>2</v>
      </c>
      <c r="K59" s="29" t="str">
        <f t="shared" ca="1" si="5"/>
        <v/>
      </c>
      <c r="L59" s="29" t="str" cm="1">
        <f t="array" aca="1" ref="L59" ca="1">IFERROR(INDIRECT("$E"&amp;$K59,TRUE),"")</f>
        <v/>
      </c>
      <c r="M59" s="29" t="str" cm="1">
        <f t="array" aca="1" ref="M59" ca="1">IFERROR(INDIRECT("$F"&amp;$K59,TRUE),"")</f>
        <v/>
      </c>
    </row>
    <row r="60" spans="1:13" x14ac:dyDescent="0.45">
      <c r="A60" s="29" t="str" cm="1">
        <f t="array" aca="1" ref="A60" ca="1">INDIRECT("'積算の内訳（明細入力）'!$A"&amp;(ROW()+6),TRUE)&amp;""</f>
        <v/>
      </c>
      <c r="B60" s="29" t="str" cm="1">
        <f t="array" aca="1" ref="B60" ca="1">INDIRECT("'積算の内訳（明細入力）'!$B"&amp;(ROW()+6),TRUE)&amp;""</f>
        <v/>
      </c>
      <c r="C60" s="29" t="str">
        <f t="shared" ca="1" si="0"/>
        <v/>
      </c>
      <c r="D60" s="29" t="str">
        <f ca="1">IF($C60="","",COUNTIF($C$2:$C60,$C60))</f>
        <v/>
      </c>
      <c r="E60" s="29" t="str">
        <f t="shared" ca="1" si="1"/>
        <v/>
      </c>
      <c r="F60" s="29" t="str">
        <f t="shared" ca="1" si="2"/>
        <v/>
      </c>
      <c r="H60" s="29">
        <f t="shared" ca="1" si="3"/>
        <v>60</v>
      </c>
      <c r="I60" s="29" cm="1">
        <f t="array" aca="1" ref="I60" ca="1">IF(資金計画書!$E$2="資金分配団体",INDIRECT("リストデータ!$A"&amp;H60),INDIRECT("リストデータ!$C"&amp;H60))</f>
        <v>0</v>
      </c>
      <c r="J60" s="29">
        <f t="shared" ca="1" si="4"/>
        <v>2</v>
      </c>
      <c r="K60" s="29" t="str">
        <f t="shared" ca="1" si="5"/>
        <v/>
      </c>
      <c r="L60" s="29" t="str" cm="1">
        <f t="array" aca="1" ref="L60" ca="1">IFERROR(INDIRECT("$E"&amp;$K60,TRUE),"")</f>
        <v/>
      </c>
      <c r="M60" s="29" t="str" cm="1">
        <f t="array" aca="1" ref="M60" ca="1">IFERROR(INDIRECT("$F"&amp;$K60,TRUE),"")</f>
        <v/>
      </c>
    </row>
    <row r="61" spans="1:13" x14ac:dyDescent="0.45">
      <c r="A61" s="29" t="str" cm="1">
        <f t="array" aca="1" ref="A61" ca="1">INDIRECT("'積算の内訳（明細入力）'!$A"&amp;(ROW()+6),TRUE)&amp;""</f>
        <v/>
      </c>
      <c r="B61" s="29" t="str" cm="1">
        <f t="array" aca="1" ref="B61" ca="1">INDIRECT("'積算の内訳（明細入力）'!$B"&amp;(ROW()+6),TRUE)&amp;""</f>
        <v/>
      </c>
      <c r="C61" s="29" t="str">
        <f t="shared" ca="1" si="0"/>
        <v/>
      </c>
      <c r="D61" s="29" t="str">
        <f ca="1">IF($C61="","",COUNTIF($C$2:$C61,$C61))</f>
        <v/>
      </c>
      <c r="E61" s="29" t="str">
        <f t="shared" ca="1" si="1"/>
        <v/>
      </c>
      <c r="F61" s="29" t="str">
        <f t="shared" ca="1" si="2"/>
        <v/>
      </c>
      <c r="H61" s="29">
        <f t="shared" ca="1" si="3"/>
        <v>61</v>
      </c>
      <c r="I61" s="29" cm="1">
        <f t="array" aca="1" ref="I61" ca="1">IF(資金計画書!$E$2="資金分配団体",INDIRECT("リストデータ!$A"&amp;H61),INDIRECT("リストデータ!$C"&amp;H61))</f>
        <v>0</v>
      </c>
      <c r="J61" s="29">
        <f t="shared" ca="1" si="4"/>
        <v>2</v>
      </c>
      <c r="K61" s="29" t="str">
        <f t="shared" ca="1" si="5"/>
        <v/>
      </c>
      <c r="L61" s="29" t="str" cm="1">
        <f t="array" aca="1" ref="L61" ca="1">IFERROR(INDIRECT("$E"&amp;$K61,TRUE),"")</f>
        <v/>
      </c>
      <c r="M61" s="29" t="str" cm="1">
        <f t="array" aca="1" ref="M61" ca="1">IFERROR(INDIRECT("$F"&amp;$K61,TRUE),"")</f>
        <v/>
      </c>
    </row>
    <row r="62" spans="1:13" x14ac:dyDescent="0.45">
      <c r="A62" s="29" t="str" cm="1">
        <f t="array" aca="1" ref="A62" ca="1">INDIRECT("'積算の内訳（明細入力）'!$A"&amp;(ROW()+6),TRUE)&amp;""</f>
        <v/>
      </c>
      <c r="B62" s="29" t="str" cm="1">
        <f t="array" aca="1" ref="B62" ca="1">INDIRECT("'積算の内訳（明細入力）'!$B"&amp;(ROW()+6),TRUE)&amp;""</f>
        <v/>
      </c>
      <c r="C62" s="29" t="str">
        <f t="shared" ca="1" si="0"/>
        <v/>
      </c>
      <c r="D62" s="29" t="str">
        <f ca="1">IF($C62="","",COUNTIF($C$2:$C62,$C62))</f>
        <v/>
      </c>
      <c r="E62" s="29" t="str">
        <f t="shared" ca="1" si="1"/>
        <v/>
      </c>
      <c r="F62" s="29" t="str">
        <f t="shared" ca="1" si="2"/>
        <v/>
      </c>
      <c r="H62" s="29">
        <f t="shared" ca="1" si="3"/>
        <v>62</v>
      </c>
      <c r="I62" s="29" cm="1">
        <f t="array" aca="1" ref="I62" ca="1">IF(資金計画書!$E$2="資金分配団体",INDIRECT("リストデータ!$A"&amp;H62),INDIRECT("リストデータ!$C"&amp;H62))</f>
        <v>0</v>
      </c>
      <c r="J62" s="29">
        <f t="shared" ca="1" si="4"/>
        <v>2</v>
      </c>
      <c r="K62" s="29" t="str">
        <f t="shared" ca="1" si="5"/>
        <v/>
      </c>
      <c r="L62" s="29" t="str" cm="1">
        <f t="array" aca="1" ref="L62" ca="1">IFERROR(INDIRECT("$E"&amp;$K62,TRUE),"")</f>
        <v/>
      </c>
      <c r="M62" s="29" t="str" cm="1">
        <f t="array" aca="1" ref="M62" ca="1">IFERROR(INDIRECT("$F"&amp;$K62,TRUE),"")</f>
        <v/>
      </c>
    </row>
    <row r="63" spans="1:13" x14ac:dyDescent="0.45">
      <c r="A63" s="29" t="str" cm="1">
        <f t="array" aca="1" ref="A63" ca="1">INDIRECT("'積算の内訳（明細入力）'!$A"&amp;(ROW()+6),TRUE)&amp;""</f>
        <v/>
      </c>
      <c r="B63" s="29" t="str" cm="1">
        <f t="array" aca="1" ref="B63" ca="1">INDIRECT("'積算の内訳（明細入力）'!$B"&amp;(ROW()+6),TRUE)&amp;""</f>
        <v/>
      </c>
      <c r="C63" s="29" t="str">
        <f t="shared" ca="1" si="0"/>
        <v/>
      </c>
      <c r="D63" s="29" t="str">
        <f ca="1">IF($C63="","",COUNTIF($C$2:$C63,$C63))</f>
        <v/>
      </c>
      <c r="E63" s="29" t="str">
        <f t="shared" ca="1" si="1"/>
        <v/>
      </c>
      <c r="F63" s="29" t="str">
        <f t="shared" ca="1" si="2"/>
        <v/>
      </c>
      <c r="H63" s="29">
        <f t="shared" ca="1" si="3"/>
        <v>63</v>
      </c>
      <c r="I63" s="29" cm="1">
        <f t="array" aca="1" ref="I63" ca="1">IF(資金計画書!$E$2="資金分配団体",INDIRECT("リストデータ!$A"&amp;H63),INDIRECT("リストデータ!$C"&amp;H63))</f>
        <v>0</v>
      </c>
      <c r="J63" s="29">
        <f t="shared" ca="1" si="4"/>
        <v>2</v>
      </c>
      <c r="K63" s="29" t="str">
        <f t="shared" ca="1" si="5"/>
        <v/>
      </c>
      <c r="L63" s="29" t="str" cm="1">
        <f t="array" aca="1" ref="L63" ca="1">IFERROR(INDIRECT("$E"&amp;$K63,TRUE),"")</f>
        <v/>
      </c>
      <c r="M63" s="29" t="str" cm="1">
        <f t="array" aca="1" ref="M63" ca="1">IFERROR(INDIRECT("$F"&amp;$K63,TRUE),"")</f>
        <v/>
      </c>
    </row>
    <row r="64" spans="1:13" x14ac:dyDescent="0.45">
      <c r="A64" s="29" t="str" cm="1">
        <f t="array" aca="1" ref="A64" ca="1">INDIRECT("'積算の内訳（明細入力）'!$A"&amp;(ROW()+6),TRUE)&amp;""</f>
        <v/>
      </c>
      <c r="B64" s="29" t="str" cm="1">
        <f t="array" aca="1" ref="B64" ca="1">INDIRECT("'積算の内訳（明細入力）'!$B"&amp;(ROW()+6),TRUE)&amp;""</f>
        <v/>
      </c>
      <c r="C64" s="29" t="str">
        <f t="shared" ca="1" si="0"/>
        <v/>
      </c>
      <c r="D64" s="29" t="str">
        <f ca="1">IF($C64="","",COUNTIF($C$2:$C64,$C64))</f>
        <v/>
      </c>
      <c r="E64" s="29" t="str">
        <f t="shared" ca="1" si="1"/>
        <v/>
      </c>
      <c r="F64" s="29" t="str">
        <f t="shared" ca="1" si="2"/>
        <v/>
      </c>
      <c r="H64" s="29">
        <f t="shared" ca="1" si="3"/>
        <v>64</v>
      </c>
      <c r="I64" s="29" cm="1">
        <f t="array" aca="1" ref="I64" ca="1">IF(資金計画書!$E$2="資金分配団体",INDIRECT("リストデータ!$A"&amp;H64),INDIRECT("リストデータ!$C"&amp;H64))</f>
        <v>0</v>
      </c>
      <c r="J64" s="29">
        <f t="shared" ca="1" si="4"/>
        <v>2</v>
      </c>
      <c r="K64" s="29" t="str">
        <f t="shared" ca="1" si="5"/>
        <v/>
      </c>
      <c r="L64" s="29" t="str" cm="1">
        <f t="array" aca="1" ref="L64" ca="1">IFERROR(INDIRECT("$E"&amp;$K64,TRUE),"")</f>
        <v/>
      </c>
      <c r="M64" s="29" t="str" cm="1">
        <f t="array" aca="1" ref="M64" ca="1">IFERROR(INDIRECT("$F"&amp;$K64,TRUE),"")</f>
        <v/>
      </c>
    </row>
    <row r="65" spans="1:13" x14ac:dyDescent="0.45">
      <c r="A65" s="29" t="str" cm="1">
        <f t="array" aca="1" ref="A65" ca="1">INDIRECT("'積算の内訳（明細入力）'!$A"&amp;(ROW()+6),TRUE)&amp;""</f>
        <v/>
      </c>
      <c r="B65" s="29" t="str" cm="1">
        <f t="array" aca="1" ref="B65" ca="1">INDIRECT("'積算の内訳（明細入力）'!$B"&amp;(ROW()+6),TRUE)&amp;""</f>
        <v/>
      </c>
      <c r="C65" s="29" t="str">
        <f t="shared" ca="1" si="0"/>
        <v/>
      </c>
      <c r="D65" s="29" t="str">
        <f ca="1">IF($C65="","",COUNTIF($C$2:$C65,$C65))</f>
        <v/>
      </c>
      <c r="E65" s="29" t="str">
        <f t="shared" ca="1" si="1"/>
        <v/>
      </c>
      <c r="F65" s="29" t="str">
        <f t="shared" ca="1" si="2"/>
        <v/>
      </c>
      <c r="H65" s="29">
        <f t="shared" ca="1" si="3"/>
        <v>65</v>
      </c>
      <c r="I65" s="29" cm="1">
        <f t="array" aca="1" ref="I65" ca="1">IF(資金計画書!$E$2="資金分配団体",INDIRECT("リストデータ!$A"&amp;H65),INDIRECT("リストデータ!$C"&amp;H65))</f>
        <v>0</v>
      </c>
      <c r="J65" s="29">
        <f t="shared" ca="1" si="4"/>
        <v>2</v>
      </c>
      <c r="K65" s="29" t="str">
        <f t="shared" ca="1" si="5"/>
        <v/>
      </c>
      <c r="L65" s="29" t="str" cm="1">
        <f t="array" aca="1" ref="L65" ca="1">IFERROR(INDIRECT("$E"&amp;$K65,TRUE),"")</f>
        <v/>
      </c>
      <c r="M65" s="29" t="str" cm="1">
        <f t="array" aca="1" ref="M65" ca="1">IFERROR(INDIRECT("$F"&amp;$K65,TRUE),"")</f>
        <v/>
      </c>
    </row>
    <row r="66" spans="1:13" x14ac:dyDescent="0.45">
      <c r="A66" s="29" t="str" cm="1">
        <f t="array" aca="1" ref="A66" ca="1">INDIRECT("'積算の内訳（明細入力）'!$A"&amp;(ROW()+6),TRUE)&amp;""</f>
        <v/>
      </c>
      <c r="B66" s="29" t="str" cm="1">
        <f t="array" aca="1" ref="B66" ca="1">INDIRECT("'積算の内訳（明細入力）'!$B"&amp;(ROW()+6),TRUE)&amp;""</f>
        <v/>
      </c>
      <c r="C66" s="29" t="str">
        <f t="shared" ca="1" si="0"/>
        <v/>
      </c>
      <c r="D66" s="29" t="str">
        <f ca="1">IF($C66="","",COUNTIF($C$2:$C66,$C66))</f>
        <v/>
      </c>
      <c r="E66" s="29" t="str">
        <f t="shared" ca="1" si="1"/>
        <v/>
      </c>
      <c r="F66" s="29" t="str">
        <f t="shared" ca="1" si="2"/>
        <v/>
      </c>
      <c r="H66" s="29">
        <f t="shared" ca="1" si="3"/>
        <v>66</v>
      </c>
      <c r="I66" s="29" cm="1">
        <f t="array" aca="1" ref="I66" ca="1">IF(資金計画書!$E$2="資金分配団体",INDIRECT("リストデータ!$A"&amp;H66),INDIRECT("リストデータ!$C"&amp;H66))</f>
        <v>0</v>
      </c>
      <c r="J66" s="29">
        <f t="shared" ca="1" si="4"/>
        <v>2</v>
      </c>
      <c r="K66" s="29" t="str">
        <f t="shared" ca="1" si="5"/>
        <v/>
      </c>
      <c r="L66" s="29" t="str" cm="1">
        <f t="array" aca="1" ref="L66" ca="1">IFERROR(INDIRECT("$E"&amp;$K66,TRUE),"")</f>
        <v/>
      </c>
      <c r="M66" s="29" t="str" cm="1">
        <f t="array" aca="1" ref="M66" ca="1">IFERROR(INDIRECT("$F"&amp;$K66,TRUE),"")</f>
        <v/>
      </c>
    </row>
    <row r="67" spans="1:13" x14ac:dyDescent="0.45">
      <c r="A67" s="29" t="str" cm="1">
        <f t="array" aca="1" ref="A67" ca="1">INDIRECT("'積算の内訳（明細入力）'!$A"&amp;(ROW()+6),TRUE)&amp;""</f>
        <v/>
      </c>
      <c r="B67" s="29" t="str" cm="1">
        <f t="array" aca="1" ref="B67" ca="1">INDIRECT("'積算の内訳（明細入力）'!$B"&amp;(ROW()+6),TRUE)&amp;""</f>
        <v/>
      </c>
      <c r="C67" s="29" t="str">
        <f t="shared" ref="C67:C130" ca="1" si="6">A67&amp;B67</f>
        <v/>
      </c>
      <c r="D67" s="29" t="str">
        <f ca="1">IF($C67="","",COUNTIF($C$2:$C67,$C67))</f>
        <v/>
      </c>
      <c r="E67" s="29" t="str">
        <f t="shared" ref="E67:E130" ca="1" si="7">IF(D67=1,A67,"")</f>
        <v/>
      </c>
      <c r="F67" s="29" t="str">
        <f t="shared" ref="F67:F130" ca="1" si="8">IF(D67=1,B67,"")</f>
        <v/>
      </c>
      <c r="H67" s="29">
        <f t="shared" ca="1" si="3"/>
        <v>67</v>
      </c>
      <c r="I67" s="29" cm="1">
        <f t="array" aca="1" ref="I67" ca="1">IF(資金計画書!$E$2="資金分配団体",INDIRECT("リストデータ!$A"&amp;H67),INDIRECT("リストデータ!$C"&amp;H67))</f>
        <v>0</v>
      </c>
      <c r="J67" s="29">
        <f t="shared" ca="1" si="4"/>
        <v>2</v>
      </c>
      <c r="K67" s="29" t="str">
        <f t="shared" ca="1" si="5"/>
        <v/>
      </c>
      <c r="L67" s="29" t="str" cm="1">
        <f t="array" aca="1" ref="L67" ca="1">IFERROR(INDIRECT("$E"&amp;$K67,TRUE),"")</f>
        <v/>
      </c>
      <c r="M67" s="29" t="str" cm="1">
        <f t="array" aca="1" ref="M67" ca="1">IFERROR(INDIRECT("$F"&amp;$K67,TRUE),"")</f>
        <v/>
      </c>
    </row>
    <row r="68" spans="1:13" x14ac:dyDescent="0.45">
      <c r="A68" s="29" t="str" cm="1">
        <f t="array" aca="1" ref="A68" ca="1">INDIRECT("'積算の内訳（明細入力）'!$A"&amp;(ROW()+6),TRUE)&amp;""</f>
        <v/>
      </c>
      <c r="B68" s="29" t="str" cm="1">
        <f t="array" aca="1" ref="B68" ca="1">INDIRECT("'積算の内訳（明細入力）'!$B"&amp;(ROW()+6),TRUE)&amp;""</f>
        <v/>
      </c>
      <c r="C68" s="29" t="str">
        <f t="shared" ca="1" si="6"/>
        <v/>
      </c>
      <c r="D68" s="29" t="str">
        <f ca="1">IF($C68="","",COUNTIF($C$2:$C68,$C68))</f>
        <v/>
      </c>
      <c r="E68" s="29" t="str">
        <f t="shared" ca="1" si="7"/>
        <v/>
      </c>
      <c r="F68" s="29" t="str">
        <f t="shared" ca="1" si="8"/>
        <v/>
      </c>
      <c r="H68" s="29">
        <f t="shared" ref="H68:H131" ca="1" si="9">IF(ISERROR(MATCH($I67,INDIRECT("$E"&amp;($K67+1)&amp;":$E$201",TRUE),0)),H67+1,H67)</f>
        <v>68</v>
      </c>
      <c r="I68" s="29" cm="1">
        <f t="array" aca="1" ref="I68" ca="1">IF(資金計画書!$E$2="資金分配団体",INDIRECT("リストデータ!$A"&amp;H68),INDIRECT("リストデータ!$C"&amp;H68))</f>
        <v>0</v>
      </c>
      <c r="J68" s="29">
        <f t="shared" ref="J68:J131" ca="1" si="10">IF($H67&lt;&gt;$H68,2,$K67+1)</f>
        <v>2</v>
      </c>
      <c r="K68" s="29" t="str">
        <f t="shared" ref="K68:K131" ca="1" si="11">IFERROR(MATCH($I68,INDIRECT("$E"&amp;$J68&amp;":$E$201",TRUE),0)+($J68-1),"")</f>
        <v/>
      </c>
      <c r="L68" s="29" t="str" cm="1">
        <f t="array" aca="1" ref="L68" ca="1">IFERROR(INDIRECT("$E"&amp;$K68,TRUE),"")</f>
        <v/>
      </c>
      <c r="M68" s="29" t="str" cm="1">
        <f t="array" aca="1" ref="M68" ca="1">IFERROR(INDIRECT("$F"&amp;$K68,TRUE),"")</f>
        <v/>
      </c>
    </row>
    <row r="69" spans="1:13" x14ac:dyDescent="0.45">
      <c r="A69" s="29" t="str" cm="1">
        <f t="array" aca="1" ref="A69" ca="1">INDIRECT("'積算の内訳（明細入力）'!$A"&amp;(ROW()+6),TRUE)&amp;""</f>
        <v/>
      </c>
      <c r="B69" s="29" t="str" cm="1">
        <f t="array" aca="1" ref="B69" ca="1">INDIRECT("'積算の内訳（明細入力）'!$B"&amp;(ROW()+6),TRUE)&amp;""</f>
        <v/>
      </c>
      <c r="C69" s="29" t="str">
        <f t="shared" ca="1" si="6"/>
        <v/>
      </c>
      <c r="D69" s="29" t="str">
        <f ca="1">IF($C69="","",COUNTIF($C$2:$C69,$C69))</f>
        <v/>
      </c>
      <c r="E69" s="29" t="str">
        <f t="shared" ca="1" si="7"/>
        <v/>
      </c>
      <c r="F69" s="29" t="str">
        <f t="shared" ca="1" si="8"/>
        <v/>
      </c>
      <c r="H69" s="29">
        <f t="shared" ca="1" si="9"/>
        <v>69</v>
      </c>
      <c r="I69" s="29" cm="1">
        <f t="array" aca="1" ref="I69" ca="1">IF(資金計画書!$E$2="資金分配団体",INDIRECT("リストデータ!$A"&amp;H69),INDIRECT("リストデータ!$C"&amp;H69))</f>
        <v>0</v>
      </c>
      <c r="J69" s="29">
        <f t="shared" ca="1" si="10"/>
        <v>2</v>
      </c>
      <c r="K69" s="29" t="str">
        <f t="shared" ca="1" si="11"/>
        <v/>
      </c>
      <c r="L69" s="29" t="str" cm="1">
        <f t="array" aca="1" ref="L69" ca="1">IFERROR(INDIRECT("$E"&amp;$K69,TRUE),"")</f>
        <v/>
      </c>
      <c r="M69" s="29" t="str" cm="1">
        <f t="array" aca="1" ref="M69" ca="1">IFERROR(INDIRECT("$F"&amp;$K69,TRUE),"")</f>
        <v/>
      </c>
    </row>
    <row r="70" spans="1:13" x14ac:dyDescent="0.45">
      <c r="A70" s="29" t="str" cm="1">
        <f t="array" aca="1" ref="A70" ca="1">INDIRECT("'積算の内訳（明細入力）'!$A"&amp;(ROW()+6),TRUE)&amp;""</f>
        <v/>
      </c>
      <c r="B70" s="29" t="str" cm="1">
        <f t="array" aca="1" ref="B70" ca="1">INDIRECT("'積算の内訳（明細入力）'!$B"&amp;(ROW()+6),TRUE)&amp;""</f>
        <v/>
      </c>
      <c r="C70" s="29" t="str">
        <f t="shared" ca="1" si="6"/>
        <v/>
      </c>
      <c r="D70" s="29" t="str">
        <f ca="1">IF($C70="","",COUNTIF($C$2:$C70,$C70))</f>
        <v/>
      </c>
      <c r="E70" s="29" t="str">
        <f t="shared" ca="1" si="7"/>
        <v/>
      </c>
      <c r="F70" s="29" t="str">
        <f t="shared" ca="1" si="8"/>
        <v/>
      </c>
      <c r="H70" s="29">
        <f t="shared" ca="1" si="9"/>
        <v>70</v>
      </c>
      <c r="I70" s="29" cm="1">
        <f t="array" aca="1" ref="I70" ca="1">IF(資金計画書!$E$2="資金分配団体",INDIRECT("リストデータ!$A"&amp;H70),INDIRECT("リストデータ!$C"&amp;H70))</f>
        <v>0</v>
      </c>
      <c r="J70" s="29">
        <f t="shared" ca="1" si="10"/>
        <v>2</v>
      </c>
      <c r="K70" s="29" t="str">
        <f t="shared" ca="1" si="11"/>
        <v/>
      </c>
      <c r="L70" s="29" t="str" cm="1">
        <f t="array" aca="1" ref="L70" ca="1">IFERROR(INDIRECT("$E"&amp;$K70,TRUE),"")</f>
        <v/>
      </c>
      <c r="M70" s="29" t="str" cm="1">
        <f t="array" aca="1" ref="M70" ca="1">IFERROR(INDIRECT("$F"&amp;$K70,TRUE),"")</f>
        <v/>
      </c>
    </row>
    <row r="71" spans="1:13" x14ac:dyDescent="0.45">
      <c r="A71" s="29" t="str" cm="1">
        <f t="array" aca="1" ref="A71" ca="1">INDIRECT("'積算の内訳（明細入力）'!$A"&amp;(ROW()+6),TRUE)&amp;""</f>
        <v/>
      </c>
      <c r="B71" s="29" t="str" cm="1">
        <f t="array" aca="1" ref="B71" ca="1">INDIRECT("'積算の内訳（明細入力）'!$B"&amp;(ROW()+6),TRUE)&amp;""</f>
        <v/>
      </c>
      <c r="C71" s="29" t="str">
        <f t="shared" ca="1" si="6"/>
        <v/>
      </c>
      <c r="D71" s="29" t="str">
        <f ca="1">IF($C71="","",COUNTIF($C$2:$C71,$C71))</f>
        <v/>
      </c>
      <c r="E71" s="29" t="str">
        <f t="shared" ca="1" si="7"/>
        <v/>
      </c>
      <c r="F71" s="29" t="str">
        <f t="shared" ca="1" si="8"/>
        <v/>
      </c>
      <c r="H71" s="29">
        <f t="shared" ca="1" si="9"/>
        <v>71</v>
      </c>
      <c r="I71" s="29" cm="1">
        <f t="array" aca="1" ref="I71" ca="1">IF(資金計画書!$E$2="資金分配団体",INDIRECT("リストデータ!$A"&amp;H71),INDIRECT("リストデータ!$C"&amp;H71))</f>
        <v>0</v>
      </c>
      <c r="J71" s="29">
        <f t="shared" ca="1" si="10"/>
        <v>2</v>
      </c>
      <c r="K71" s="29" t="str">
        <f t="shared" ca="1" si="11"/>
        <v/>
      </c>
      <c r="L71" s="29" t="str" cm="1">
        <f t="array" aca="1" ref="L71" ca="1">IFERROR(INDIRECT("$E"&amp;$K71,TRUE),"")</f>
        <v/>
      </c>
      <c r="M71" s="29" t="str" cm="1">
        <f t="array" aca="1" ref="M71" ca="1">IFERROR(INDIRECT("$F"&amp;$K71,TRUE),"")</f>
        <v/>
      </c>
    </row>
    <row r="72" spans="1:13" x14ac:dyDescent="0.45">
      <c r="A72" s="29" t="str" cm="1">
        <f t="array" aca="1" ref="A72" ca="1">INDIRECT("'積算の内訳（明細入力）'!$A"&amp;(ROW()+6),TRUE)&amp;""</f>
        <v/>
      </c>
      <c r="B72" s="29" t="str" cm="1">
        <f t="array" aca="1" ref="B72" ca="1">INDIRECT("'積算の内訳（明細入力）'!$B"&amp;(ROW()+6),TRUE)&amp;""</f>
        <v/>
      </c>
      <c r="C72" s="29" t="str">
        <f t="shared" ca="1" si="6"/>
        <v/>
      </c>
      <c r="D72" s="29" t="str">
        <f ca="1">IF($C72="","",COUNTIF($C$2:$C72,$C72))</f>
        <v/>
      </c>
      <c r="E72" s="29" t="str">
        <f t="shared" ca="1" si="7"/>
        <v/>
      </c>
      <c r="F72" s="29" t="str">
        <f t="shared" ca="1" si="8"/>
        <v/>
      </c>
      <c r="H72" s="29">
        <f t="shared" ca="1" si="9"/>
        <v>72</v>
      </c>
      <c r="I72" s="29" cm="1">
        <f t="array" aca="1" ref="I72" ca="1">IF(資金計画書!$E$2="資金分配団体",INDIRECT("リストデータ!$A"&amp;H72),INDIRECT("リストデータ!$C"&amp;H72))</f>
        <v>0</v>
      </c>
      <c r="J72" s="29">
        <f t="shared" ca="1" si="10"/>
        <v>2</v>
      </c>
      <c r="K72" s="29" t="str">
        <f t="shared" ca="1" si="11"/>
        <v/>
      </c>
      <c r="L72" s="29" t="str" cm="1">
        <f t="array" aca="1" ref="L72" ca="1">IFERROR(INDIRECT("$E"&amp;$K72,TRUE),"")</f>
        <v/>
      </c>
      <c r="M72" s="29" t="str" cm="1">
        <f t="array" aca="1" ref="M72" ca="1">IFERROR(INDIRECT("$F"&amp;$K72,TRUE),"")</f>
        <v/>
      </c>
    </row>
    <row r="73" spans="1:13" x14ac:dyDescent="0.45">
      <c r="A73" s="29" t="str" cm="1">
        <f t="array" aca="1" ref="A73" ca="1">INDIRECT("'積算の内訳（明細入力）'!$A"&amp;(ROW()+6),TRUE)&amp;""</f>
        <v/>
      </c>
      <c r="B73" s="29" t="str" cm="1">
        <f t="array" aca="1" ref="B73" ca="1">INDIRECT("'積算の内訳（明細入力）'!$B"&amp;(ROW()+6),TRUE)&amp;""</f>
        <v/>
      </c>
      <c r="C73" s="29" t="str">
        <f t="shared" ca="1" si="6"/>
        <v/>
      </c>
      <c r="D73" s="29" t="str">
        <f ca="1">IF($C73="","",COUNTIF($C$2:$C73,$C73))</f>
        <v/>
      </c>
      <c r="E73" s="29" t="str">
        <f t="shared" ca="1" si="7"/>
        <v/>
      </c>
      <c r="F73" s="29" t="str">
        <f t="shared" ca="1" si="8"/>
        <v/>
      </c>
      <c r="H73" s="29">
        <f t="shared" ca="1" si="9"/>
        <v>73</v>
      </c>
      <c r="I73" s="29" cm="1">
        <f t="array" aca="1" ref="I73" ca="1">IF(資金計画書!$E$2="資金分配団体",INDIRECT("リストデータ!$A"&amp;H73),INDIRECT("リストデータ!$C"&amp;H73))</f>
        <v>0</v>
      </c>
      <c r="J73" s="29">
        <f t="shared" ca="1" si="10"/>
        <v>2</v>
      </c>
      <c r="K73" s="29" t="str">
        <f t="shared" ca="1" si="11"/>
        <v/>
      </c>
      <c r="L73" s="29" t="str" cm="1">
        <f t="array" aca="1" ref="L73" ca="1">IFERROR(INDIRECT("$E"&amp;$K73,TRUE),"")</f>
        <v/>
      </c>
      <c r="M73" s="29" t="str" cm="1">
        <f t="array" aca="1" ref="M73" ca="1">IFERROR(INDIRECT("$F"&amp;$K73,TRUE),"")</f>
        <v/>
      </c>
    </row>
    <row r="74" spans="1:13" x14ac:dyDescent="0.45">
      <c r="A74" s="29" t="str" cm="1">
        <f t="array" aca="1" ref="A74" ca="1">INDIRECT("'積算の内訳（明細入力）'!$A"&amp;(ROW()+6),TRUE)&amp;""</f>
        <v/>
      </c>
      <c r="B74" s="29" t="str" cm="1">
        <f t="array" aca="1" ref="B74" ca="1">INDIRECT("'積算の内訳（明細入力）'!$B"&amp;(ROW()+6),TRUE)&amp;""</f>
        <v/>
      </c>
      <c r="C74" s="29" t="str">
        <f t="shared" ca="1" si="6"/>
        <v/>
      </c>
      <c r="D74" s="29" t="str">
        <f ca="1">IF($C74="","",COUNTIF($C$2:$C74,$C74))</f>
        <v/>
      </c>
      <c r="E74" s="29" t="str">
        <f t="shared" ca="1" si="7"/>
        <v/>
      </c>
      <c r="F74" s="29" t="str">
        <f t="shared" ca="1" si="8"/>
        <v/>
      </c>
      <c r="H74" s="29">
        <f t="shared" ca="1" si="9"/>
        <v>74</v>
      </c>
      <c r="I74" s="29" cm="1">
        <f t="array" aca="1" ref="I74" ca="1">IF(資金計画書!$E$2="資金分配団体",INDIRECT("リストデータ!$A"&amp;H74),INDIRECT("リストデータ!$C"&amp;H74))</f>
        <v>0</v>
      </c>
      <c r="J74" s="29">
        <f t="shared" ca="1" si="10"/>
        <v>2</v>
      </c>
      <c r="K74" s="29" t="str">
        <f t="shared" ca="1" si="11"/>
        <v/>
      </c>
      <c r="L74" s="29" t="str" cm="1">
        <f t="array" aca="1" ref="L74" ca="1">IFERROR(INDIRECT("$E"&amp;$K74,TRUE),"")</f>
        <v/>
      </c>
      <c r="M74" s="29" t="str" cm="1">
        <f t="array" aca="1" ref="M74" ca="1">IFERROR(INDIRECT("$F"&amp;$K74,TRUE),"")</f>
        <v/>
      </c>
    </row>
    <row r="75" spans="1:13" x14ac:dyDescent="0.45">
      <c r="A75" s="29" t="str" cm="1">
        <f t="array" aca="1" ref="A75" ca="1">INDIRECT("'積算の内訳（明細入力）'!$A"&amp;(ROW()+6),TRUE)&amp;""</f>
        <v/>
      </c>
      <c r="B75" s="29" t="str" cm="1">
        <f t="array" aca="1" ref="B75" ca="1">INDIRECT("'積算の内訳（明細入力）'!$B"&amp;(ROW()+6),TRUE)&amp;""</f>
        <v/>
      </c>
      <c r="C75" s="29" t="str">
        <f t="shared" ca="1" si="6"/>
        <v/>
      </c>
      <c r="D75" s="29" t="str">
        <f ca="1">IF($C75="","",COUNTIF($C$2:$C75,$C75))</f>
        <v/>
      </c>
      <c r="E75" s="29" t="str">
        <f t="shared" ca="1" si="7"/>
        <v/>
      </c>
      <c r="F75" s="29" t="str">
        <f t="shared" ca="1" si="8"/>
        <v/>
      </c>
      <c r="H75" s="29">
        <f t="shared" ca="1" si="9"/>
        <v>75</v>
      </c>
      <c r="I75" s="29" cm="1">
        <f t="array" aca="1" ref="I75" ca="1">IF(資金計画書!$E$2="資金分配団体",INDIRECT("リストデータ!$A"&amp;H75),INDIRECT("リストデータ!$C"&amp;H75))</f>
        <v>0</v>
      </c>
      <c r="J75" s="29">
        <f t="shared" ca="1" si="10"/>
        <v>2</v>
      </c>
      <c r="K75" s="29" t="str">
        <f t="shared" ca="1" si="11"/>
        <v/>
      </c>
      <c r="L75" s="29" t="str" cm="1">
        <f t="array" aca="1" ref="L75" ca="1">IFERROR(INDIRECT("$E"&amp;$K75,TRUE),"")</f>
        <v/>
      </c>
      <c r="M75" s="29" t="str" cm="1">
        <f t="array" aca="1" ref="M75" ca="1">IFERROR(INDIRECT("$F"&amp;$K75,TRUE),"")</f>
        <v/>
      </c>
    </row>
    <row r="76" spans="1:13" x14ac:dyDescent="0.45">
      <c r="A76" s="29" t="str" cm="1">
        <f t="array" aca="1" ref="A76" ca="1">INDIRECT("'積算の内訳（明細入力）'!$A"&amp;(ROW()+6),TRUE)&amp;""</f>
        <v/>
      </c>
      <c r="B76" s="29" t="str" cm="1">
        <f t="array" aca="1" ref="B76" ca="1">INDIRECT("'積算の内訳（明細入力）'!$B"&amp;(ROW()+6),TRUE)&amp;""</f>
        <v/>
      </c>
      <c r="C76" s="29" t="str">
        <f t="shared" ca="1" si="6"/>
        <v/>
      </c>
      <c r="D76" s="29" t="str">
        <f ca="1">IF($C76="","",COUNTIF($C$2:$C76,$C76))</f>
        <v/>
      </c>
      <c r="E76" s="29" t="str">
        <f t="shared" ca="1" si="7"/>
        <v/>
      </c>
      <c r="F76" s="29" t="str">
        <f t="shared" ca="1" si="8"/>
        <v/>
      </c>
      <c r="H76" s="29">
        <f t="shared" ca="1" si="9"/>
        <v>76</v>
      </c>
      <c r="I76" s="29" cm="1">
        <f t="array" aca="1" ref="I76" ca="1">IF(資金計画書!$E$2="資金分配団体",INDIRECT("リストデータ!$A"&amp;H76),INDIRECT("リストデータ!$C"&amp;H76))</f>
        <v>0</v>
      </c>
      <c r="J76" s="29">
        <f t="shared" ca="1" si="10"/>
        <v>2</v>
      </c>
      <c r="K76" s="29" t="str">
        <f t="shared" ca="1" si="11"/>
        <v/>
      </c>
      <c r="L76" s="29" t="str" cm="1">
        <f t="array" aca="1" ref="L76" ca="1">IFERROR(INDIRECT("$E"&amp;$K76,TRUE),"")</f>
        <v/>
      </c>
      <c r="M76" s="29" t="str" cm="1">
        <f t="array" aca="1" ref="M76" ca="1">IFERROR(INDIRECT("$F"&amp;$K76,TRUE),"")</f>
        <v/>
      </c>
    </row>
    <row r="77" spans="1:13" x14ac:dyDescent="0.45">
      <c r="A77" s="29" t="str" cm="1">
        <f t="array" aca="1" ref="A77" ca="1">INDIRECT("'積算の内訳（明細入力）'!$A"&amp;(ROW()+6),TRUE)&amp;""</f>
        <v/>
      </c>
      <c r="B77" s="29" t="str" cm="1">
        <f t="array" aca="1" ref="B77" ca="1">INDIRECT("'積算の内訳（明細入力）'!$B"&amp;(ROW()+6),TRUE)&amp;""</f>
        <v/>
      </c>
      <c r="C77" s="29" t="str">
        <f t="shared" ca="1" si="6"/>
        <v/>
      </c>
      <c r="D77" s="29" t="str">
        <f ca="1">IF($C77="","",COUNTIF($C$2:$C77,$C77))</f>
        <v/>
      </c>
      <c r="E77" s="29" t="str">
        <f t="shared" ca="1" si="7"/>
        <v/>
      </c>
      <c r="F77" s="29" t="str">
        <f t="shared" ca="1" si="8"/>
        <v/>
      </c>
      <c r="H77" s="29">
        <f t="shared" ca="1" si="9"/>
        <v>77</v>
      </c>
      <c r="I77" s="29" cm="1">
        <f t="array" aca="1" ref="I77" ca="1">IF(資金計画書!$E$2="資金分配団体",INDIRECT("リストデータ!$A"&amp;H77),INDIRECT("リストデータ!$C"&amp;H77))</f>
        <v>0</v>
      </c>
      <c r="J77" s="29">
        <f t="shared" ca="1" si="10"/>
        <v>2</v>
      </c>
      <c r="K77" s="29" t="str">
        <f t="shared" ca="1" si="11"/>
        <v/>
      </c>
      <c r="L77" s="29" t="str" cm="1">
        <f t="array" aca="1" ref="L77" ca="1">IFERROR(INDIRECT("$E"&amp;$K77,TRUE),"")</f>
        <v/>
      </c>
      <c r="M77" s="29" t="str" cm="1">
        <f t="array" aca="1" ref="M77" ca="1">IFERROR(INDIRECT("$F"&amp;$K77,TRUE),"")</f>
        <v/>
      </c>
    </row>
    <row r="78" spans="1:13" x14ac:dyDescent="0.45">
      <c r="A78" s="29" t="str" cm="1">
        <f t="array" aca="1" ref="A78" ca="1">INDIRECT("'積算の内訳（明細入力）'!$A"&amp;(ROW()+6),TRUE)&amp;""</f>
        <v/>
      </c>
      <c r="B78" s="29" t="str" cm="1">
        <f t="array" aca="1" ref="B78" ca="1">INDIRECT("'積算の内訳（明細入力）'!$B"&amp;(ROW()+6),TRUE)&amp;""</f>
        <v/>
      </c>
      <c r="C78" s="29" t="str">
        <f t="shared" ca="1" si="6"/>
        <v/>
      </c>
      <c r="D78" s="29" t="str">
        <f ca="1">IF($C78="","",COUNTIF($C$2:$C78,$C78))</f>
        <v/>
      </c>
      <c r="E78" s="29" t="str">
        <f t="shared" ca="1" si="7"/>
        <v/>
      </c>
      <c r="F78" s="29" t="str">
        <f t="shared" ca="1" si="8"/>
        <v/>
      </c>
      <c r="H78" s="29">
        <f t="shared" ca="1" si="9"/>
        <v>78</v>
      </c>
      <c r="I78" s="29" cm="1">
        <f t="array" aca="1" ref="I78" ca="1">IF(資金計画書!$E$2="資金分配団体",INDIRECT("リストデータ!$A"&amp;H78),INDIRECT("リストデータ!$C"&amp;H78))</f>
        <v>0</v>
      </c>
      <c r="J78" s="29">
        <f t="shared" ca="1" si="10"/>
        <v>2</v>
      </c>
      <c r="K78" s="29" t="str">
        <f t="shared" ca="1" si="11"/>
        <v/>
      </c>
      <c r="L78" s="29" t="str" cm="1">
        <f t="array" aca="1" ref="L78" ca="1">IFERROR(INDIRECT("$E"&amp;$K78,TRUE),"")</f>
        <v/>
      </c>
      <c r="M78" s="29" t="str" cm="1">
        <f t="array" aca="1" ref="M78" ca="1">IFERROR(INDIRECT("$F"&amp;$K78,TRUE),"")</f>
        <v/>
      </c>
    </row>
    <row r="79" spans="1:13" x14ac:dyDescent="0.45">
      <c r="A79" s="29" t="str" cm="1">
        <f t="array" aca="1" ref="A79" ca="1">INDIRECT("'積算の内訳（明細入力）'!$A"&amp;(ROW()+6),TRUE)&amp;""</f>
        <v/>
      </c>
      <c r="B79" s="29" t="str" cm="1">
        <f t="array" aca="1" ref="B79" ca="1">INDIRECT("'積算の内訳（明細入力）'!$B"&amp;(ROW()+6),TRUE)&amp;""</f>
        <v/>
      </c>
      <c r="C79" s="29" t="str">
        <f t="shared" ca="1" si="6"/>
        <v/>
      </c>
      <c r="D79" s="29" t="str">
        <f ca="1">IF($C79="","",COUNTIF($C$2:$C79,$C79))</f>
        <v/>
      </c>
      <c r="E79" s="29" t="str">
        <f t="shared" ca="1" si="7"/>
        <v/>
      </c>
      <c r="F79" s="29" t="str">
        <f t="shared" ca="1" si="8"/>
        <v/>
      </c>
      <c r="H79" s="29">
        <f t="shared" ca="1" si="9"/>
        <v>79</v>
      </c>
      <c r="I79" s="29" cm="1">
        <f t="array" aca="1" ref="I79" ca="1">IF(資金計画書!$E$2="資金分配団体",INDIRECT("リストデータ!$A"&amp;H79),INDIRECT("リストデータ!$C"&amp;H79))</f>
        <v>0</v>
      </c>
      <c r="J79" s="29">
        <f t="shared" ca="1" si="10"/>
        <v>2</v>
      </c>
      <c r="K79" s="29" t="str">
        <f t="shared" ca="1" si="11"/>
        <v/>
      </c>
      <c r="L79" s="29" t="str" cm="1">
        <f t="array" aca="1" ref="L79" ca="1">IFERROR(INDIRECT("$E"&amp;$K79,TRUE),"")</f>
        <v/>
      </c>
      <c r="M79" s="29" t="str" cm="1">
        <f t="array" aca="1" ref="M79" ca="1">IFERROR(INDIRECT("$F"&amp;$K79,TRUE),"")</f>
        <v/>
      </c>
    </row>
    <row r="80" spans="1:13" x14ac:dyDescent="0.45">
      <c r="A80" s="29" t="str" cm="1">
        <f t="array" aca="1" ref="A80" ca="1">INDIRECT("'積算の内訳（明細入力）'!$A"&amp;(ROW()+6),TRUE)&amp;""</f>
        <v/>
      </c>
      <c r="B80" s="29" t="str" cm="1">
        <f t="array" aca="1" ref="B80" ca="1">INDIRECT("'積算の内訳（明細入力）'!$B"&amp;(ROW()+6),TRUE)&amp;""</f>
        <v/>
      </c>
      <c r="C80" s="29" t="str">
        <f t="shared" ca="1" si="6"/>
        <v/>
      </c>
      <c r="D80" s="29" t="str">
        <f ca="1">IF($C80="","",COUNTIF($C$2:$C80,$C80))</f>
        <v/>
      </c>
      <c r="E80" s="29" t="str">
        <f t="shared" ca="1" si="7"/>
        <v/>
      </c>
      <c r="F80" s="29" t="str">
        <f t="shared" ca="1" si="8"/>
        <v/>
      </c>
      <c r="H80" s="29">
        <f t="shared" ca="1" si="9"/>
        <v>80</v>
      </c>
      <c r="I80" s="29" cm="1">
        <f t="array" aca="1" ref="I80" ca="1">IF(資金計画書!$E$2="資金分配団体",INDIRECT("リストデータ!$A"&amp;H80),INDIRECT("リストデータ!$C"&amp;H80))</f>
        <v>0</v>
      </c>
      <c r="J80" s="29">
        <f t="shared" ca="1" si="10"/>
        <v>2</v>
      </c>
      <c r="K80" s="29" t="str">
        <f t="shared" ca="1" si="11"/>
        <v/>
      </c>
      <c r="L80" s="29" t="str" cm="1">
        <f t="array" aca="1" ref="L80" ca="1">IFERROR(INDIRECT("$E"&amp;$K80,TRUE),"")</f>
        <v/>
      </c>
      <c r="M80" s="29" t="str" cm="1">
        <f t="array" aca="1" ref="M80" ca="1">IFERROR(INDIRECT("$F"&amp;$K80,TRUE),"")</f>
        <v/>
      </c>
    </row>
    <row r="81" spans="1:13" x14ac:dyDescent="0.45">
      <c r="A81" s="29" t="str" cm="1">
        <f t="array" aca="1" ref="A81" ca="1">INDIRECT("'積算の内訳（明細入力）'!$A"&amp;(ROW()+6),TRUE)&amp;""</f>
        <v/>
      </c>
      <c r="B81" s="29" t="str" cm="1">
        <f t="array" aca="1" ref="B81" ca="1">INDIRECT("'積算の内訳（明細入力）'!$B"&amp;(ROW()+6),TRUE)&amp;""</f>
        <v/>
      </c>
      <c r="C81" s="29" t="str">
        <f t="shared" ca="1" si="6"/>
        <v/>
      </c>
      <c r="D81" s="29" t="str">
        <f ca="1">IF($C81="","",COUNTIF($C$2:$C81,$C81))</f>
        <v/>
      </c>
      <c r="E81" s="29" t="str">
        <f t="shared" ca="1" si="7"/>
        <v/>
      </c>
      <c r="F81" s="29" t="str">
        <f t="shared" ca="1" si="8"/>
        <v/>
      </c>
      <c r="H81" s="29">
        <f t="shared" ca="1" si="9"/>
        <v>81</v>
      </c>
      <c r="I81" s="29" cm="1">
        <f t="array" aca="1" ref="I81" ca="1">IF(資金計画書!$E$2="資金分配団体",INDIRECT("リストデータ!$A"&amp;H81),INDIRECT("リストデータ!$C"&amp;H81))</f>
        <v>0</v>
      </c>
      <c r="J81" s="29">
        <f t="shared" ca="1" si="10"/>
        <v>2</v>
      </c>
      <c r="K81" s="29" t="str">
        <f t="shared" ca="1" si="11"/>
        <v/>
      </c>
      <c r="L81" s="29" t="str" cm="1">
        <f t="array" aca="1" ref="L81" ca="1">IFERROR(INDIRECT("$E"&amp;$K81,TRUE),"")</f>
        <v/>
      </c>
      <c r="M81" s="29" t="str" cm="1">
        <f t="array" aca="1" ref="M81" ca="1">IFERROR(INDIRECT("$F"&amp;$K81,TRUE),"")</f>
        <v/>
      </c>
    </row>
    <row r="82" spans="1:13" x14ac:dyDescent="0.45">
      <c r="A82" s="29" t="str" cm="1">
        <f t="array" aca="1" ref="A82" ca="1">INDIRECT("'積算の内訳（明細入力）'!$A"&amp;(ROW()+6),TRUE)&amp;""</f>
        <v/>
      </c>
      <c r="B82" s="29" t="str" cm="1">
        <f t="array" aca="1" ref="B82" ca="1">INDIRECT("'積算の内訳（明細入力）'!$B"&amp;(ROW()+6),TRUE)&amp;""</f>
        <v/>
      </c>
      <c r="C82" s="29" t="str">
        <f t="shared" ca="1" si="6"/>
        <v/>
      </c>
      <c r="D82" s="29" t="str">
        <f ca="1">IF($C82="","",COUNTIF($C$2:$C82,$C82))</f>
        <v/>
      </c>
      <c r="E82" s="29" t="str">
        <f t="shared" ca="1" si="7"/>
        <v/>
      </c>
      <c r="F82" s="29" t="str">
        <f t="shared" ca="1" si="8"/>
        <v/>
      </c>
      <c r="H82" s="29">
        <f t="shared" ca="1" si="9"/>
        <v>82</v>
      </c>
      <c r="I82" s="29" cm="1">
        <f t="array" aca="1" ref="I82" ca="1">IF(資金計画書!$E$2="資金分配団体",INDIRECT("リストデータ!$A"&amp;H82),INDIRECT("リストデータ!$C"&amp;H82))</f>
        <v>0</v>
      </c>
      <c r="J82" s="29">
        <f t="shared" ca="1" si="10"/>
        <v>2</v>
      </c>
      <c r="K82" s="29" t="str">
        <f t="shared" ca="1" si="11"/>
        <v/>
      </c>
      <c r="L82" s="29" t="str" cm="1">
        <f t="array" aca="1" ref="L82" ca="1">IFERROR(INDIRECT("$E"&amp;$K82,TRUE),"")</f>
        <v/>
      </c>
      <c r="M82" s="29" t="str" cm="1">
        <f t="array" aca="1" ref="M82" ca="1">IFERROR(INDIRECT("$F"&amp;$K82,TRUE),"")</f>
        <v/>
      </c>
    </row>
    <row r="83" spans="1:13" x14ac:dyDescent="0.45">
      <c r="A83" s="29" t="str" cm="1">
        <f t="array" aca="1" ref="A83" ca="1">INDIRECT("'積算の内訳（明細入力）'!$A"&amp;(ROW()+6),TRUE)&amp;""</f>
        <v/>
      </c>
      <c r="B83" s="29" t="str" cm="1">
        <f t="array" aca="1" ref="B83" ca="1">INDIRECT("'積算の内訳（明細入力）'!$B"&amp;(ROW()+6),TRUE)&amp;""</f>
        <v/>
      </c>
      <c r="C83" s="29" t="str">
        <f t="shared" ca="1" si="6"/>
        <v/>
      </c>
      <c r="D83" s="29" t="str">
        <f ca="1">IF($C83="","",COUNTIF($C$2:$C83,$C83))</f>
        <v/>
      </c>
      <c r="E83" s="29" t="str">
        <f t="shared" ca="1" si="7"/>
        <v/>
      </c>
      <c r="F83" s="29" t="str">
        <f t="shared" ca="1" si="8"/>
        <v/>
      </c>
      <c r="H83" s="29">
        <f t="shared" ca="1" si="9"/>
        <v>83</v>
      </c>
      <c r="I83" s="29" cm="1">
        <f t="array" aca="1" ref="I83" ca="1">IF(資金計画書!$E$2="資金分配団体",INDIRECT("リストデータ!$A"&amp;H83),INDIRECT("リストデータ!$C"&amp;H83))</f>
        <v>0</v>
      </c>
      <c r="J83" s="29">
        <f t="shared" ca="1" si="10"/>
        <v>2</v>
      </c>
      <c r="K83" s="29" t="str">
        <f t="shared" ca="1" si="11"/>
        <v/>
      </c>
      <c r="L83" s="29" t="str" cm="1">
        <f t="array" aca="1" ref="L83" ca="1">IFERROR(INDIRECT("$E"&amp;$K83,TRUE),"")</f>
        <v/>
      </c>
      <c r="M83" s="29" t="str" cm="1">
        <f t="array" aca="1" ref="M83" ca="1">IFERROR(INDIRECT("$F"&amp;$K83,TRUE),"")</f>
        <v/>
      </c>
    </row>
    <row r="84" spans="1:13" x14ac:dyDescent="0.45">
      <c r="A84" s="29" t="str" cm="1">
        <f t="array" aca="1" ref="A84" ca="1">INDIRECT("'積算の内訳（明細入力）'!$A"&amp;(ROW()+6),TRUE)&amp;""</f>
        <v/>
      </c>
      <c r="B84" s="29" t="str" cm="1">
        <f t="array" aca="1" ref="B84" ca="1">INDIRECT("'積算の内訳（明細入力）'!$B"&amp;(ROW()+6),TRUE)&amp;""</f>
        <v/>
      </c>
      <c r="C84" s="29" t="str">
        <f t="shared" ca="1" si="6"/>
        <v/>
      </c>
      <c r="D84" s="29" t="str">
        <f ca="1">IF($C84="","",COUNTIF($C$2:$C84,$C84))</f>
        <v/>
      </c>
      <c r="E84" s="29" t="str">
        <f t="shared" ca="1" si="7"/>
        <v/>
      </c>
      <c r="F84" s="29" t="str">
        <f t="shared" ca="1" si="8"/>
        <v/>
      </c>
      <c r="H84" s="29">
        <f t="shared" ca="1" si="9"/>
        <v>84</v>
      </c>
      <c r="I84" s="29" cm="1">
        <f t="array" aca="1" ref="I84" ca="1">IF(資金計画書!$E$2="資金分配団体",INDIRECT("リストデータ!$A"&amp;H84),INDIRECT("リストデータ!$C"&amp;H84))</f>
        <v>0</v>
      </c>
      <c r="J84" s="29">
        <f t="shared" ca="1" si="10"/>
        <v>2</v>
      </c>
      <c r="K84" s="29" t="str">
        <f t="shared" ca="1" si="11"/>
        <v/>
      </c>
      <c r="L84" s="29" t="str" cm="1">
        <f t="array" aca="1" ref="L84" ca="1">IFERROR(INDIRECT("$E"&amp;$K84,TRUE),"")</f>
        <v/>
      </c>
      <c r="M84" s="29" t="str" cm="1">
        <f t="array" aca="1" ref="M84" ca="1">IFERROR(INDIRECT("$F"&amp;$K84,TRUE),"")</f>
        <v/>
      </c>
    </row>
    <row r="85" spans="1:13" x14ac:dyDescent="0.45">
      <c r="A85" s="29" t="str" cm="1">
        <f t="array" aca="1" ref="A85" ca="1">INDIRECT("'積算の内訳（明細入力）'!$A"&amp;(ROW()+6),TRUE)&amp;""</f>
        <v/>
      </c>
      <c r="B85" s="29" t="str" cm="1">
        <f t="array" aca="1" ref="B85" ca="1">INDIRECT("'積算の内訳（明細入力）'!$B"&amp;(ROW()+6),TRUE)&amp;""</f>
        <v/>
      </c>
      <c r="C85" s="29" t="str">
        <f t="shared" ca="1" si="6"/>
        <v/>
      </c>
      <c r="D85" s="29" t="str">
        <f ca="1">IF($C85="","",COUNTIF($C$2:$C85,$C85))</f>
        <v/>
      </c>
      <c r="E85" s="29" t="str">
        <f t="shared" ca="1" si="7"/>
        <v/>
      </c>
      <c r="F85" s="29" t="str">
        <f t="shared" ca="1" si="8"/>
        <v/>
      </c>
      <c r="H85" s="29">
        <f t="shared" ca="1" si="9"/>
        <v>85</v>
      </c>
      <c r="I85" s="29" cm="1">
        <f t="array" aca="1" ref="I85" ca="1">IF(資金計画書!$E$2="資金分配団体",INDIRECT("リストデータ!$A"&amp;H85),INDIRECT("リストデータ!$C"&amp;H85))</f>
        <v>0</v>
      </c>
      <c r="J85" s="29">
        <f t="shared" ca="1" si="10"/>
        <v>2</v>
      </c>
      <c r="K85" s="29" t="str">
        <f t="shared" ca="1" si="11"/>
        <v/>
      </c>
      <c r="L85" s="29" t="str" cm="1">
        <f t="array" aca="1" ref="L85" ca="1">IFERROR(INDIRECT("$E"&amp;$K85,TRUE),"")</f>
        <v/>
      </c>
      <c r="M85" s="29" t="str" cm="1">
        <f t="array" aca="1" ref="M85" ca="1">IFERROR(INDIRECT("$F"&amp;$K85,TRUE),"")</f>
        <v/>
      </c>
    </row>
    <row r="86" spans="1:13" x14ac:dyDescent="0.45">
      <c r="A86" s="29" t="str" cm="1">
        <f t="array" aca="1" ref="A86" ca="1">INDIRECT("'積算の内訳（明細入力）'!$A"&amp;(ROW()+6),TRUE)&amp;""</f>
        <v/>
      </c>
      <c r="B86" s="29" t="str" cm="1">
        <f t="array" aca="1" ref="B86" ca="1">INDIRECT("'積算の内訳（明細入力）'!$B"&amp;(ROW()+6),TRUE)&amp;""</f>
        <v/>
      </c>
      <c r="C86" s="29" t="str">
        <f t="shared" ca="1" si="6"/>
        <v/>
      </c>
      <c r="D86" s="29" t="str">
        <f ca="1">IF($C86="","",COUNTIF($C$2:$C86,$C86))</f>
        <v/>
      </c>
      <c r="E86" s="29" t="str">
        <f t="shared" ca="1" si="7"/>
        <v/>
      </c>
      <c r="F86" s="29" t="str">
        <f t="shared" ca="1" si="8"/>
        <v/>
      </c>
      <c r="H86" s="29">
        <f t="shared" ca="1" si="9"/>
        <v>86</v>
      </c>
      <c r="I86" s="29" cm="1">
        <f t="array" aca="1" ref="I86" ca="1">IF(資金計画書!$E$2="資金分配団体",INDIRECT("リストデータ!$A"&amp;H86),INDIRECT("リストデータ!$C"&amp;H86))</f>
        <v>0</v>
      </c>
      <c r="J86" s="29">
        <f t="shared" ca="1" si="10"/>
        <v>2</v>
      </c>
      <c r="K86" s="29" t="str">
        <f t="shared" ca="1" si="11"/>
        <v/>
      </c>
      <c r="L86" s="29" t="str" cm="1">
        <f t="array" aca="1" ref="L86" ca="1">IFERROR(INDIRECT("$E"&amp;$K86,TRUE),"")</f>
        <v/>
      </c>
      <c r="M86" s="29" t="str" cm="1">
        <f t="array" aca="1" ref="M86" ca="1">IFERROR(INDIRECT("$F"&amp;$K86,TRUE),"")</f>
        <v/>
      </c>
    </row>
    <row r="87" spans="1:13" x14ac:dyDescent="0.45">
      <c r="A87" s="29" t="str" cm="1">
        <f t="array" aca="1" ref="A87" ca="1">INDIRECT("'積算の内訳（明細入力）'!$A"&amp;(ROW()+6),TRUE)&amp;""</f>
        <v/>
      </c>
      <c r="B87" s="29" t="str" cm="1">
        <f t="array" aca="1" ref="B87" ca="1">INDIRECT("'積算の内訳（明細入力）'!$B"&amp;(ROW()+6),TRUE)&amp;""</f>
        <v/>
      </c>
      <c r="C87" s="29" t="str">
        <f t="shared" ca="1" si="6"/>
        <v/>
      </c>
      <c r="D87" s="29" t="str">
        <f ca="1">IF($C87="","",COUNTIF($C$2:$C87,$C87))</f>
        <v/>
      </c>
      <c r="E87" s="29" t="str">
        <f t="shared" ca="1" si="7"/>
        <v/>
      </c>
      <c r="F87" s="29" t="str">
        <f t="shared" ca="1" si="8"/>
        <v/>
      </c>
      <c r="H87" s="29">
        <f t="shared" ca="1" si="9"/>
        <v>87</v>
      </c>
      <c r="I87" s="29" cm="1">
        <f t="array" aca="1" ref="I87" ca="1">IF(資金計画書!$E$2="資金分配団体",INDIRECT("リストデータ!$A"&amp;H87),INDIRECT("リストデータ!$C"&amp;H87))</f>
        <v>0</v>
      </c>
      <c r="J87" s="29">
        <f t="shared" ca="1" si="10"/>
        <v>2</v>
      </c>
      <c r="K87" s="29" t="str">
        <f t="shared" ca="1" si="11"/>
        <v/>
      </c>
      <c r="L87" s="29" t="str" cm="1">
        <f t="array" aca="1" ref="L87" ca="1">IFERROR(INDIRECT("$E"&amp;$K87,TRUE),"")</f>
        <v/>
      </c>
      <c r="M87" s="29" t="str" cm="1">
        <f t="array" aca="1" ref="M87" ca="1">IFERROR(INDIRECT("$F"&amp;$K87,TRUE),"")</f>
        <v/>
      </c>
    </row>
    <row r="88" spans="1:13" x14ac:dyDescent="0.45">
      <c r="A88" s="29" t="str" cm="1">
        <f t="array" aca="1" ref="A88" ca="1">INDIRECT("'積算の内訳（明細入力）'!$A"&amp;(ROW()+6),TRUE)&amp;""</f>
        <v/>
      </c>
      <c r="B88" s="29" t="str" cm="1">
        <f t="array" aca="1" ref="B88" ca="1">INDIRECT("'積算の内訳（明細入力）'!$B"&amp;(ROW()+6),TRUE)&amp;""</f>
        <v/>
      </c>
      <c r="C88" s="29" t="str">
        <f t="shared" ca="1" si="6"/>
        <v/>
      </c>
      <c r="D88" s="29" t="str">
        <f ca="1">IF($C88="","",COUNTIF($C$2:$C88,$C88))</f>
        <v/>
      </c>
      <c r="E88" s="29" t="str">
        <f t="shared" ca="1" si="7"/>
        <v/>
      </c>
      <c r="F88" s="29" t="str">
        <f t="shared" ca="1" si="8"/>
        <v/>
      </c>
      <c r="H88" s="29">
        <f t="shared" ca="1" si="9"/>
        <v>88</v>
      </c>
      <c r="I88" s="29" cm="1">
        <f t="array" aca="1" ref="I88" ca="1">IF(資金計画書!$E$2="資金分配団体",INDIRECT("リストデータ!$A"&amp;H88),INDIRECT("リストデータ!$C"&amp;H88))</f>
        <v>0</v>
      </c>
      <c r="J88" s="29">
        <f t="shared" ca="1" si="10"/>
        <v>2</v>
      </c>
      <c r="K88" s="29" t="str">
        <f t="shared" ca="1" si="11"/>
        <v/>
      </c>
      <c r="L88" s="29" t="str" cm="1">
        <f t="array" aca="1" ref="L88" ca="1">IFERROR(INDIRECT("$E"&amp;$K88,TRUE),"")</f>
        <v/>
      </c>
      <c r="M88" s="29" t="str" cm="1">
        <f t="array" aca="1" ref="M88" ca="1">IFERROR(INDIRECT("$F"&amp;$K88,TRUE),"")</f>
        <v/>
      </c>
    </row>
    <row r="89" spans="1:13" x14ac:dyDescent="0.45">
      <c r="A89" s="29" t="str" cm="1">
        <f t="array" aca="1" ref="A89" ca="1">INDIRECT("'積算の内訳（明細入力）'!$A"&amp;(ROW()+6),TRUE)&amp;""</f>
        <v/>
      </c>
      <c r="B89" s="29" t="str" cm="1">
        <f t="array" aca="1" ref="B89" ca="1">INDIRECT("'積算の内訳（明細入力）'!$B"&amp;(ROW()+6),TRUE)&amp;""</f>
        <v/>
      </c>
      <c r="C89" s="29" t="str">
        <f t="shared" ca="1" si="6"/>
        <v/>
      </c>
      <c r="D89" s="29" t="str">
        <f ca="1">IF($C89="","",COUNTIF($C$2:$C89,$C89))</f>
        <v/>
      </c>
      <c r="E89" s="29" t="str">
        <f t="shared" ca="1" si="7"/>
        <v/>
      </c>
      <c r="F89" s="29" t="str">
        <f t="shared" ca="1" si="8"/>
        <v/>
      </c>
      <c r="H89" s="29">
        <f t="shared" ca="1" si="9"/>
        <v>89</v>
      </c>
      <c r="I89" s="29" cm="1">
        <f t="array" aca="1" ref="I89" ca="1">IF(資金計画書!$E$2="資金分配団体",INDIRECT("リストデータ!$A"&amp;H89),INDIRECT("リストデータ!$C"&amp;H89))</f>
        <v>0</v>
      </c>
      <c r="J89" s="29">
        <f t="shared" ca="1" si="10"/>
        <v>2</v>
      </c>
      <c r="K89" s="29" t="str">
        <f t="shared" ca="1" si="11"/>
        <v/>
      </c>
      <c r="L89" s="29" t="str" cm="1">
        <f t="array" aca="1" ref="L89" ca="1">IFERROR(INDIRECT("$E"&amp;$K89,TRUE),"")</f>
        <v/>
      </c>
      <c r="M89" s="29" t="str" cm="1">
        <f t="array" aca="1" ref="M89" ca="1">IFERROR(INDIRECT("$F"&amp;$K89,TRUE),"")</f>
        <v/>
      </c>
    </row>
    <row r="90" spans="1:13" x14ac:dyDescent="0.45">
      <c r="A90" s="29" t="str" cm="1">
        <f t="array" aca="1" ref="A90" ca="1">INDIRECT("'積算の内訳（明細入力）'!$A"&amp;(ROW()+6),TRUE)&amp;""</f>
        <v/>
      </c>
      <c r="B90" s="29" t="str" cm="1">
        <f t="array" aca="1" ref="B90" ca="1">INDIRECT("'積算の内訳（明細入力）'!$B"&amp;(ROW()+6),TRUE)&amp;""</f>
        <v/>
      </c>
      <c r="C90" s="29" t="str">
        <f t="shared" ca="1" si="6"/>
        <v/>
      </c>
      <c r="D90" s="29" t="str">
        <f ca="1">IF($C90="","",COUNTIF($C$2:$C90,$C90))</f>
        <v/>
      </c>
      <c r="E90" s="29" t="str">
        <f t="shared" ca="1" si="7"/>
        <v/>
      </c>
      <c r="F90" s="29" t="str">
        <f t="shared" ca="1" si="8"/>
        <v/>
      </c>
      <c r="H90" s="29">
        <f t="shared" ca="1" si="9"/>
        <v>90</v>
      </c>
      <c r="I90" s="29" cm="1">
        <f t="array" aca="1" ref="I90" ca="1">IF(資金計画書!$E$2="資金分配団体",INDIRECT("リストデータ!$A"&amp;H90),INDIRECT("リストデータ!$C"&amp;H90))</f>
        <v>0</v>
      </c>
      <c r="J90" s="29">
        <f t="shared" ca="1" si="10"/>
        <v>2</v>
      </c>
      <c r="K90" s="29" t="str">
        <f t="shared" ca="1" si="11"/>
        <v/>
      </c>
      <c r="L90" s="29" t="str" cm="1">
        <f t="array" aca="1" ref="L90" ca="1">IFERROR(INDIRECT("$E"&amp;$K90,TRUE),"")</f>
        <v/>
      </c>
      <c r="M90" s="29" t="str" cm="1">
        <f t="array" aca="1" ref="M90" ca="1">IFERROR(INDIRECT("$F"&amp;$K90,TRUE),"")</f>
        <v/>
      </c>
    </row>
    <row r="91" spans="1:13" x14ac:dyDescent="0.45">
      <c r="A91" s="29" t="str" cm="1">
        <f t="array" aca="1" ref="A91" ca="1">INDIRECT("'積算の内訳（明細入力）'!$A"&amp;(ROW()+6),TRUE)&amp;""</f>
        <v/>
      </c>
      <c r="B91" s="29" t="str" cm="1">
        <f t="array" aca="1" ref="B91" ca="1">INDIRECT("'積算の内訳（明細入力）'!$B"&amp;(ROW()+6),TRUE)&amp;""</f>
        <v/>
      </c>
      <c r="C91" s="29" t="str">
        <f t="shared" ca="1" si="6"/>
        <v/>
      </c>
      <c r="D91" s="29" t="str">
        <f ca="1">IF($C91="","",COUNTIF($C$2:$C91,$C91))</f>
        <v/>
      </c>
      <c r="E91" s="29" t="str">
        <f t="shared" ca="1" si="7"/>
        <v/>
      </c>
      <c r="F91" s="29" t="str">
        <f t="shared" ca="1" si="8"/>
        <v/>
      </c>
      <c r="H91" s="29">
        <f t="shared" ca="1" si="9"/>
        <v>91</v>
      </c>
      <c r="I91" s="29" cm="1">
        <f t="array" aca="1" ref="I91" ca="1">IF(資金計画書!$E$2="資金分配団体",INDIRECT("リストデータ!$A"&amp;H91),INDIRECT("リストデータ!$C"&amp;H91))</f>
        <v>0</v>
      </c>
      <c r="J91" s="29">
        <f t="shared" ca="1" si="10"/>
        <v>2</v>
      </c>
      <c r="K91" s="29" t="str">
        <f t="shared" ca="1" si="11"/>
        <v/>
      </c>
      <c r="L91" s="29" t="str" cm="1">
        <f t="array" aca="1" ref="L91" ca="1">IFERROR(INDIRECT("$E"&amp;$K91,TRUE),"")</f>
        <v/>
      </c>
      <c r="M91" s="29" t="str" cm="1">
        <f t="array" aca="1" ref="M91" ca="1">IFERROR(INDIRECT("$F"&amp;$K91,TRUE),"")</f>
        <v/>
      </c>
    </row>
    <row r="92" spans="1:13" x14ac:dyDescent="0.45">
      <c r="A92" s="29" t="str" cm="1">
        <f t="array" aca="1" ref="A92" ca="1">INDIRECT("'積算の内訳（明細入力）'!$A"&amp;(ROW()+6),TRUE)&amp;""</f>
        <v/>
      </c>
      <c r="B92" s="29" t="str" cm="1">
        <f t="array" aca="1" ref="B92" ca="1">INDIRECT("'積算の内訳（明細入力）'!$B"&amp;(ROW()+6),TRUE)&amp;""</f>
        <v/>
      </c>
      <c r="C92" s="29" t="str">
        <f t="shared" ca="1" si="6"/>
        <v/>
      </c>
      <c r="D92" s="29" t="str">
        <f ca="1">IF($C92="","",COUNTIF($C$2:$C92,$C92))</f>
        <v/>
      </c>
      <c r="E92" s="29" t="str">
        <f t="shared" ca="1" si="7"/>
        <v/>
      </c>
      <c r="F92" s="29" t="str">
        <f t="shared" ca="1" si="8"/>
        <v/>
      </c>
      <c r="H92" s="29">
        <f t="shared" ca="1" si="9"/>
        <v>92</v>
      </c>
      <c r="I92" s="29" cm="1">
        <f t="array" aca="1" ref="I92" ca="1">IF(資金計画書!$E$2="資金分配団体",INDIRECT("リストデータ!$A"&amp;H92),INDIRECT("リストデータ!$C"&amp;H92))</f>
        <v>0</v>
      </c>
      <c r="J92" s="29">
        <f t="shared" ca="1" si="10"/>
        <v>2</v>
      </c>
      <c r="K92" s="29" t="str">
        <f t="shared" ca="1" si="11"/>
        <v/>
      </c>
      <c r="L92" s="29" t="str" cm="1">
        <f t="array" aca="1" ref="L92" ca="1">IFERROR(INDIRECT("$E"&amp;$K92,TRUE),"")</f>
        <v/>
      </c>
      <c r="M92" s="29" t="str" cm="1">
        <f t="array" aca="1" ref="M92" ca="1">IFERROR(INDIRECT("$F"&amp;$K92,TRUE),"")</f>
        <v/>
      </c>
    </row>
    <row r="93" spans="1:13" x14ac:dyDescent="0.45">
      <c r="A93" s="29" t="str" cm="1">
        <f t="array" aca="1" ref="A93" ca="1">INDIRECT("'積算の内訳（明細入力）'!$A"&amp;(ROW()+6),TRUE)&amp;""</f>
        <v/>
      </c>
      <c r="B93" s="29" t="str" cm="1">
        <f t="array" aca="1" ref="B93" ca="1">INDIRECT("'積算の内訳（明細入力）'!$B"&amp;(ROW()+6),TRUE)&amp;""</f>
        <v/>
      </c>
      <c r="C93" s="29" t="str">
        <f t="shared" ca="1" si="6"/>
        <v/>
      </c>
      <c r="D93" s="29" t="str">
        <f ca="1">IF($C93="","",COUNTIF($C$2:$C93,$C93))</f>
        <v/>
      </c>
      <c r="E93" s="29" t="str">
        <f t="shared" ca="1" si="7"/>
        <v/>
      </c>
      <c r="F93" s="29" t="str">
        <f t="shared" ca="1" si="8"/>
        <v/>
      </c>
      <c r="H93" s="29">
        <f t="shared" ca="1" si="9"/>
        <v>93</v>
      </c>
      <c r="I93" s="29" cm="1">
        <f t="array" aca="1" ref="I93" ca="1">IF(資金計画書!$E$2="資金分配団体",INDIRECT("リストデータ!$A"&amp;H93),INDIRECT("リストデータ!$C"&amp;H93))</f>
        <v>0</v>
      </c>
      <c r="J93" s="29">
        <f t="shared" ca="1" si="10"/>
        <v>2</v>
      </c>
      <c r="K93" s="29" t="str">
        <f t="shared" ca="1" si="11"/>
        <v/>
      </c>
      <c r="L93" s="29" t="str" cm="1">
        <f t="array" aca="1" ref="L93" ca="1">IFERROR(INDIRECT("$E"&amp;$K93,TRUE),"")</f>
        <v/>
      </c>
      <c r="M93" s="29" t="str" cm="1">
        <f t="array" aca="1" ref="M93" ca="1">IFERROR(INDIRECT("$F"&amp;$K93,TRUE),"")</f>
        <v/>
      </c>
    </row>
    <row r="94" spans="1:13" x14ac:dyDescent="0.45">
      <c r="A94" s="29" t="str" cm="1">
        <f t="array" aca="1" ref="A94" ca="1">INDIRECT("'積算の内訳（明細入力）'!$A"&amp;(ROW()+6),TRUE)&amp;""</f>
        <v/>
      </c>
      <c r="B94" s="29" t="str" cm="1">
        <f t="array" aca="1" ref="B94" ca="1">INDIRECT("'積算の内訳（明細入力）'!$B"&amp;(ROW()+6),TRUE)&amp;""</f>
        <v/>
      </c>
      <c r="C94" s="29" t="str">
        <f t="shared" ca="1" si="6"/>
        <v/>
      </c>
      <c r="D94" s="29" t="str">
        <f ca="1">IF($C94="","",COUNTIF($C$2:$C94,$C94))</f>
        <v/>
      </c>
      <c r="E94" s="29" t="str">
        <f t="shared" ca="1" si="7"/>
        <v/>
      </c>
      <c r="F94" s="29" t="str">
        <f t="shared" ca="1" si="8"/>
        <v/>
      </c>
      <c r="H94" s="29">
        <f t="shared" ca="1" si="9"/>
        <v>94</v>
      </c>
      <c r="I94" s="29" cm="1">
        <f t="array" aca="1" ref="I94" ca="1">IF(資金計画書!$E$2="資金分配団体",INDIRECT("リストデータ!$A"&amp;H94),INDIRECT("リストデータ!$C"&amp;H94))</f>
        <v>0</v>
      </c>
      <c r="J94" s="29">
        <f t="shared" ca="1" si="10"/>
        <v>2</v>
      </c>
      <c r="K94" s="29" t="str">
        <f t="shared" ca="1" si="11"/>
        <v/>
      </c>
      <c r="L94" s="29" t="str" cm="1">
        <f t="array" aca="1" ref="L94" ca="1">IFERROR(INDIRECT("$E"&amp;$K94,TRUE),"")</f>
        <v/>
      </c>
      <c r="M94" s="29" t="str" cm="1">
        <f t="array" aca="1" ref="M94" ca="1">IFERROR(INDIRECT("$F"&amp;$K94,TRUE),"")</f>
        <v/>
      </c>
    </row>
    <row r="95" spans="1:13" x14ac:dyDescent="0.45">
      <c r="A95" s="29" t="str" cm="1">
        <f t="array" aca="1" ref="A95" ca="1">INDIRECT("'積算の内訳（明細入力）'!$A"&amp;(ROW()+6),TRUE)&amp;""</f>
        <v/>
      </c>
      <c r="B95" s="29" t="str" cm="1">
        <f t="array" aca="1" ref="B95" ca="1">INDIRECT("'積算の内訳（明細入力）'!$B"&amp;(ROW()+6),TRUE)&amp;""</f>
        <v/>
      </c>
      <c r="C95" s="29" t="str">
        <f t="shared" ca="1" si="6"/>
        <v/>
      </c>
      <c r="D95" s="29" t="str">
        <f ca="1">IF($C95="","",COUNTIF($C$2:$C95,$C95))</f>
        <v/>
      </c>
      <c r="E95" s="29" t="str">
        <f t="shared" ca="1" si="7"/>
        <v/>
      </c>
      <c r="F95" s="29" t="str">
        <f t="shared" ca="1" si="8"/>
        <v/>
      </c>
      <c r="H95" s="29">
        <f t="shared" ca="1" si="9"/>
        <v>95</v>
      </c>
      <c r="I95" s="29" cm="1">
        <f t="array" aca="1" ref="I95" ca="1">IF(資金計画書!$E$2="資金分配団体",INDIRECT("リストデータ!$A"&amp;H95),INDIRECT("リストデータ!$C"&amp;H95))</f>
        <v>0</v>
      </c>
      <c r="J95" s="29">
        <f t="shared" ca="1" si="10"/>
        <v>2</v>
      </c>
      <c r="K95" s="29" t="str">
        <f t="shared" ca="1" si="11"/>
        <v/>
      </c>
      <c r="L95" s="29" t="str" cm="1">
        <f t="array" aca="1" ref="L95" ca="1">IFERROR(INDIRECT("$E"&amp;$K95,TRUE),"")</f>
        <v/>
      </c>
      <c r="M95" s="29" t="str" cm="1">
        <f t="array" aca="1" ref="M95" ca="1">IFERROR(INDIRECT("$F"&amp;$K95,TRUE),"")</f>
        <v/>
      </c>
    </row>
    <row r="96" spans="1:13" x14ac:dyDescent="0.45">
      <c r="A96" s="29" t="str" cm="1">
        <f t="array" aca="1" ref="A96" ca="1">INDIRECT("'積算の内訳（明細入力）'!$A"&amp;(ROW()+6),TRUE)&amp;""</f>
        <v/>
      </c>
      <c r="B96" s="29" t="str" cm="1">
        <f t="array" aca="1" ref="B96" ca="1">INDIRECT("'積算の内訳（明細入力）'!$B"&amp;(ROW()+6),TRUE)&amp;""</f>
        <v/>
      </c>
      <c r="C96" s="29" t="str">
        <f t="shared" ca="1" si="6"/>
        <v/>
      </c>
      <c r="D96" s="29" t="str">
        <f ca="1">IF($C96="","",COUNTIF($C$2:$C96,$C96))</f>
        <v/>
      </c>
      <c r="E96" s="29" t="str">
        <f t="shared" ca="1" si="7"/>
        <v/>
      </c>
      <c r="F96" s="29" t="str">
        <f t="shared" ca="1" si="8"/>
        <v/>
      </c>
      <c r="H96" s="29">
        <f t="shared" ca="1" si="9"/>
        <v>96</v>
      </c>
      <c r="I96" s="29" cm="1">
        <f t="array" aca="1" ref="I96" ca="1">IF(資金計画書!$E$2="資金分配団体",INDIRECT("リストデータ!$A"&amp;H96),INDIRECT("リストデータ!$C"&amp;H96))</f>
        <v>0</v>
      </c>
      <c r="J96" s="29">
        <f t="shared" ca="1" si="10"/>
        <v>2</v>
      </c>
      <c r="K96" s="29" t="str">
        <f t="shared" ca="1" si="11"/>
        <v/>
      </c>
      <c r="L96" s="29" t="str" cm="1">
        <f t="array" aca="1" ref="L96" ca="1">IFERROR(INDIRECT("$E"&amp;$K96,TRUE),"")</f>
        <v/>
      </c>
      <c r="M96" s="29" t="str" cm="1">
        <f t="array" aca="1" ref="M96" ca="1">IFERROR(INDIRECT("$F"&amp;$K96,TRUE),"")</f>
        <v/>
      </c>
    </row>
    <row r="97" spans="1:13" x14ac:dyDescent="0.45">
      <c r="A97" s="29" t="str" cm="1">
        <f t="array" aca="1" ref="A97" ca="1">INDIRECT("'積算の内訳（明細入力）'!$A"&amp;(ROW()+6),TRUE)&amp;""</f>
        <v/>
      </c>
      <c r="B97" s="29" t="str" cm="1">
        <f t="array" aca="1" ref="B97" ca="1">INDIRECT("'積算の内訳（明細入力）'!$B"&amp;(ROW()+6),TRUE)&amp;""</f>
        <v/>
      </c>
      <c r="C97" s="29" t="str">
        <f t="shared" ca="1" si="6"/>
        <v/>
      </c>
      <c r="D97" s="29" t="str">
        <f ca="1">IF($C97="","",COUNTIF($C$2:$C97,$C97))</f>
        <v/>
      </c>
      <c r="E97" s="29" t="str">
        <f t="shared" ca="1" si="7"/>
        <v/>
      </c>
      <c r="F97" s="29" t="str">
        <f t="shared" ca="1" si="8"/>
        <v/>
      </c>
      <c r="H97" s="29">
        <f t="shared" ca="1" si="9"/>
        <v>97</v>
      </c>
      <c r="I97" s="29" cm="1">
        <f t="array" aca="1" ref="I97" ca="1">IF(資金計画書!$E$2="資金分配団体",INDIRECT("リストデータ!$A"&amp;H97),INDIRECT("リストデータ!$C"&amp;H97))</f>
        <v>0</v>
      </c>
      <c r="J97" s="29">
        <f t="shared" ca="1" si="10"/>
        <v>2</v>
      </c>
      <c r="K97" s="29" t="str">
        <f t="shared" ca="1" si="11"/>
        <v/>
      </c>
      <c r="L97" s="29" t="str" cm="1">
        <f t="array" aca="1" ref="L97" ca="1">IFERROR(INDIRECT("$E"&amp;$K97,TRUE),"")</f>
        <v/>
      </c>
      <c r="M97" s="29" t="str" cm="1">
        <f t="array" aca="1" ref="M97" ca="1">IFERROR(INDIRECT("$F"&amp;$K97,TRUE),"")</f>
        <v/>
      </c>
    </row>
    <row r="98" spans="1:13" x14ac:dyDescent="0.45">
      <c r="A98" s="29" t="str" cm="1">
        <f t="array" aca="1" ref="A98" ca="1">INDIRECT("'積算の内訳（明細入力）'!$A"&amp;(ROW()+6),TRUE)&amp;""</f>
        <v/>
      </c>
      <c r="B98" s="29" t="str" cm="1">
        <f t="array" aca="1" ref="B98" ca="1">INDIRECT("'積算の内訳（明細入力）'!$B"&amp;(ROW()+6),TRUE)&amp;""</f>
        <v/>
      </c>
      <c r="C98" s="29" t="str">
        <f t="shared" ca="1" si="6"/>
        <v/>
      </c>
      <c r="D98" s="29" t="str">
        <f ca="1">IF($C98="","",COUNTIF($C$2:$C98,$C98))</f>
        <v/>
      </c>
      <c r="E98" s="29" t="str">
        <f t="shared" ca="1" si="7"/>
        <v/>
      </c>
      <c r="F98" s="29" t="str">
        <f t="shared" ca="1" si="8"/>
        <v/>
      </c>
      <c r="H98" s="29">
        <f t="shared" ca="1" si="9"/>
        <v>98</v>
      </c>
      <c r="I98" s="29" cm="1">
        <f t="array" aca="1" ref="I98" ca="1">IF(資金計画書!$E$2="資金分配団体",INDIRECT("リストデータ!$A"&amp;H98),INDIRECT("リストデータ!$C"&amp;H98))</f>
        <v>0</v>
      </c>
      <c r="J98" s="29">
        <f t="shared" ca="1" si="10"/>
        <v>2</v>
      </c>
      <c r="K98" s="29" t="str">
        <f t="shared" ca="1" si="11"/>
        <v/>
      </c>
      <c r="L98" s="29" t="str" cm="1">
        <f t="array" aca="1" ref="L98" ca="1">IFERROR(INDIRECT("$E"&amp;$K98,TRUE),"")</f>
        <v/>
      </c>
      <c r="M98" s="29" t="str" cm="1">
        <f t="array" aca="1" ref="M98" ca="1">IFERROR(INDIRECT("$F"&amp;$K98,TRUE),"")</f>
        <v/>
      </c>
    </row>
    <row r="99" spans="1:13" x14ac:dyDescent="0.45">
      <c r="A99" s="29" t="str" cm="1">
        <f t="array" aca="1" ref="A99" ca="1">INDIRECT("'積算の内訳（明細入力）'!$A"&amp;(ROW()+6),TRUE)&amp;""</f>
        <v/>
      </c>
      <c r="B99" s="29" t="str" cm="1">
        <f t="array" aca="1" ref="B99" ca="1">INDIRECT("'積算の内訳（明細入力）'!$B"&amp;(ROW()+6),TRUE)&amp;""</f>
        <v/>
      </c>
      <c r="C99" s="29" t="str">
        <f t="shared" ca="1" si="6"/>
        <v/>
      </c>
      <c r="D99" s="29" t="str">
        <f ca="1">IF($C99="","",COUNTIF($C$2:$C99,$C99))</f>
        <v/>
      </c>
      <c r="E99" s="29" t="str">
        <f t="shared" ca="1" si="7"/>
        <v/>
      </c>
      <c r="F99" s="29" t="str">
        <f t="shared" ca="1" si="8"/>
        <v/>
      </c>
      <c r="H99" s="29">
        <f t="shared" ca="1" si="9"/>
        <v>99</v>
      </c>
      <c r="I99" s="29" cm="1">
        <f t="array" aca="1" ref="I99" ca="1">IF(資金計画書!$E$2="資金分配団体",INDIRECT("リストデータ!$A"&amp;H99),INDIRECT("リストデータ!$C"&amp;H99))</f>
        <v>0</v>
      </c>
      <c r="J99" s="29">
        <f t="shared" ca="1" si="10"/>
        <v>2</v>
      </c>
      <c r="K99" s="29" t="str">
        <f t="shared" ca="1" si="11"/>
        <v/>
      </c>
      <c r="L99" s="29" t="str" cm="1">
        <f t="array" aca="1" ref="L99" ca="1">IFERROR(INDIRECT("$E"&amp;$K99,TRUE),"")</f>
        <v/>
      </c>
      <c r="M99" s="29" t="str" cm="1">
        <f t="array" aca="1" ref="M99" ca="1">IFERROR(INDIRECT("$F"&amp;$K99,TRUE),"")</f>
        <v/>
      </c>
    </row>
    <row r="100" spans="1:13" x14ac:dyDescent="0.45">
      <c r="A100" s="29" t="str" cm="1">
        <f t="array" aca="1" ref="A100" ca="1">INDIRECT("'積算の内訳（明細入力）'!$A"&amp;(ROW()+6),TRUE)&amp;""</f>
        <v/>
      </c>
      <c r="B100" s="29" t="str" cm="1">
        <f t="array" aca="1" ref="B100" ca="1">INDIRECT("'積算の内訳（明細入力）'!$B"&amp;(ROW()+6),TRUE)&amp;""</f>
        <v/>
      </c>
      <c r="C100" s="29" t="str">
        <f t="shared" ca="1" si="6"/>
        <v/>
      </c>
      <c r="D100" s="29" t="str">
        <f ca="1">IF($C100="","",COUNTIF($C$2:$C100,$C100))</f>
        <v/>
      </c>
      <c r="E100" s="29" t="str">
        <f t="shared" ca="1" si="7"/>
        <v/>
      </c>
      <c r="F100" s="29" t="str">
        <f t="shared" ca="1" si="8"/>
        <v/>
      </c>
      <c r="H100" s="29">
        <f t="shared" ca="1" si="9"/>
        <v>100</v>
      </c>
      <c r="I100" s="29" cm="1">
        <f t="array" aca="1" ref="I100" ca="1">IF(資金計画書!$E$2="資金分配団体",INDIRECT("リストデータ!$A"&amp;H100),INDIRECT("リストデータ!$C"&amp;H100))</f>
        <v>0</v>
      </c>
      <c r="J100" s="29">
        <f t="shared" ca="1" si="10"/>
        <v>2</v>
      </c>
      <c r="K100" s="29" t="str">
        <f t="shared" ca="1" si="11"/>
        <v/>
      </c>
      <c r="L100" s="29" t="str" cm="1">
        <f t="array" aca="1" ref="L100" ca="1">IFERROR(INDIRECT("$E"&amp;$K100,TRUE),"")</f>
        <v/>
      </c>
      <c r="M100" s="29" t="str" cm="1">
        <f t="array" aca="1" ref="M100" ca="1">IFERROR(INDIRECT("$F"&amp;$K100,TRUE),"")</f>
        <v/>
      </c>
    </row>
    <row r="101" spans="1:13" x14ac:dyDescent="0.45">
      <c r="A101" s="29" t="str" cm="1">
        <f t="array" aca="1" ref="A101" ca="1">INDIRECT("'積算の内訳（明細入力）'!$A"&amp;(ROW()+6),TRUE)&amp;""</f>
        <v/>
      </c>
      <c r="B101" s="29" t="str" cm="1">
        <f t="array" aca="1" ref="B101" ca="1">INDIRECT("'積算の内訳（明細入力）'!$B"&amp;(ROW()+6),TRUE)&amp;""</f>
        <v/>
      </c>
      <c r="C101" s="29" t="str">
        <f t="shared" ca="1" si="6"/>
        <v/>
      </c>
      <c r="D101" s="29" t="str">
        <f ca="1">IF($C101="","",COUNTIF($C$2:$C101,$C101))</f>
        <v/>
      </c>
      <c r="E101" s="29" t="str">
        <f t="shared" ca="1" si="7"/>
        <v/>
      </c>
      <c r="F101" s="29" t="str">
        <f t="shared" ca="1" si="8"/>
        <v/>
      </c>
      <c r="H101" s="29">
        <f t="shared" ca="1" si="9"/>
        <v>101</v>
      </c>
      <c r="I101" s="29" cm="1">
        <f t="array" aca="1" ref="I101" ca="1">IF(資金計画書!$E$2="資金分配団体",INDIRECT("リストデータ!$A"&amp;H101),INDIRECT("リストデータ!$C"&amp;H101))</f>
        <v>0</v>
      </c>
      <c r="J101" s="29">
        <f t="shared" ca="1" si="10"/>
        <v>2</v>
      </c>
      <c r="K101" s="29" t="str">
        <f t="shared" ca="1" si="11"/>
        <v/>
      </c>
      <c r="L101" s="29" t="str" cm="1">
        <f t="array" aca="1" ref="L101" ca="1">IFERROR(INDIRECT("$E"&amp;$K101,TRUE),"")</f>
        <v/>
      </c>
      <c r="M101" s="29" t="str" cm="1">
        <f t="array" aca="1" ref="M101" ca="1">IFERROR(INDIRECT("$F"&amp;$K101,TRUE),"")</f>
        <v/>
      </c>
    </row>
    <row r="102" spans="1:13" x14ac:dyDescent="0.45">
      <c r="A102" s="29" t="str" cm="1">
        <f t="array" aca="1" ref="A102" ca="1">INDIRECT("'積算の内訳（明細入力）'!$A"&amp;(ROW()+6),TRUE)&amp;""</f>
        <v/>
      </c>
      <c r="B102" s="29" t="str" cm="1">
        <f t="array" aca="1" ref="B102" ca="1">INDIRECT("'積算の内訳（明細入力）'!$B"&amp;(ROW()+6),TRUE)&amp;""</f>
        <v/>
      </c>
      <c r="C102" s="29" t="str">
        <f t="shared" ca="1" si="6"/>
        <v/>
      </c>
      <c r="D102" s="29" t="str">
        <f ca="1">IF($C102="","",COUNTIF($C$2:$C102,$C102))</f>
        <v/>
      </c>
      <c r="E102" s="29" t="str">
        <f t="shared" ca="1" si="7"/>
        <v/>
      </c>
      <c r="F102" s="29" t="str">
        <f t="shared" ca="1" si="8"/>
        <v/>
      </c>
      <c r="H102" s="29">
        <f t="shared" ca="1" si="9"/>
        <v>102</v>
      </c>
      <c r="I102" s="29" cm="1">
        <f t="array" aca="1" ref="I102" ca="1">IF(資金計画書!$E$2="資金分配団体",INDIRECT("リストデータ!$A"&amp;H102),INDIRECT("リストデータ!$C"&amp;H102))</f>
        <v>0</v>
      </c>
      <c r="J102" s="29">
        <f t="shared" ca="1" si="10"/>
        <v>2</v>
      </c>
      <c r="K102" s="29" t="str">
        <f t="shared" ca="1" si="11"/>
        <v/>
      </c>
      <c r="L102" s="29" t="str" cm="1">
        <f t="array" aca="1" ref="L102" ca="1">IFERROR(INDIRECT("$E"&amp;$K102,TRUE),"")</f>
        <v/>
      </c>
      <c r="M102" s="29" t="str" cm="1">
        <f t="array" aca="1" ref="M102" ca="1">IFERROR(INDIRECT("$F"&amp;$K102,TRUE),"")</f>
        <v/>
      </c>
    </row>
    <row r="103" spans="1:13" x14ac:dyDescent="0.45">
      <c r="A103" s="29" t="str" cm="1">
        <f t="array" aca="1" ref="A103" ca="1">INDIRECT("'積算の内訳（明細入力）'!$A"&amp;(ROW()+6),TRUE)&amp;""</f>
        <v/>
      </c>
      <c r="B103" s="29" t="str" cm="1">
        <f t="array" aca="1" ref="B103" ca="1">INDIRECT("'積算の内訳（明細入力）'!$B"&amp;(ROW()+6),TRUE)&amp;""</f>
        <v/>
      </c>
      <c r="C103" s="29" t="str">
        <f t="shared" ca="1" si="6"/>
        <v/>
      </c>
      <c r="D103" s="29" t="str">
        <f ca="1">IF($C103="","",COUNTIF($C$2:$C103,$C103))</f>
        <v/>
      </c>
      <c r="E103" s="29" t="str">
        <f t="shared" ca="1" si="7"/>
        <v/>
      </c>
      <c r="F103" s="29" t="str">
        <f t="shared" ca="1" si="8"/>
        <v/>
      </c>
      <c r="H103" s="29">
        <f t="shared" ca="1" si="9"/>
        <v>103</v>
      </c>
      <c r="I103" s="29" cm="1">
        <f t="array" aca="1" ref="I103" ca="1">IF(資金計画書!$E$2="資金分配団体",INDIRECT("リストデータ!$A"&amp;H103),INDIRECT("リストデータ!$C"&amp;H103))</f>
        <v>0</v>
      </c>
      <c r="J103" s="29">
        <f t="shared" ca="1" si="10"/>
        <v>2</v>
      </c>
      <c r="K103" s="29" t="str">
        <f t="shared" ca="1" si="11"/>
        <v/>
      </c>
      <c r="L103" s="29" t="str" cm="1">
        <f t="array" aca="1" ref="L103" ca="1">IFERROR(INDIRECT("$E"&amp;$K103,TRUE),"")</f>
        <v/>
      </c>
      <c r="M103" s="29" t="str" cm="1">
        <f t="array" aca="1" ref="M103" ca="1">IFERROR(INDIRECT("$F"&amp;$K103,TRUE),"")</f>
        <v/>
      </c>
    </row>
    <row r="104" spans="1:13" x14ac:dyDescent="0.45">
      <c r="A104" s="29" t="str" cm="1">
        <f t="array" aca="1" ref="A104" ca="1">INDIRECT("'積算の内訳（明細入力）'!$A"&amp;(ROW()+6),TRUE)&amp;""</f>
        <v/>
      </c>
      <c r="B104" s="29" t="str" cm="1">
        <f t="array" aca="1" ref="B104" ca="1">INDIRECT("'積算の内訳（明細入力）'!$B"&amp;(ROW()+6),TRUE)&amp;""</f>
        <v/>
      </c>
      <c r="C104" s="29" t="str">
        <f t="shared" ca="1" si="6"/>
        <v/>
      </c>
      <c r="D104" s="29" t="str">
        <f ca="1">IF($C104="","",COUNTIF($C$2:$C104,$C104))</f>
        <v/>
      </c>
      <c r="E104" s="29" t="str">
        <f t="shared" ca="1" si="7"/>
        <v/>
      </c>
      <c r="F104" s="29" t="str">
        <f t="shared" ca="1" si="8"/>
        <v/>
      </c>
      <c r="H104" s="29">
        <f t="shared" ca="1" si="9"/>
        <v>104</v>
      </c>
      <c r="I104" s="29" cm="1">
        <f t="array" aca="1" ref="I104" ca="1">IF(資金計画書!$E$2="資金分配団体",INDIRECT("リストデータ!$A"&amp;H104),INDIRECT("リストデータ!$C"&amp;H104))</f>
        <v>0</v>
      </c>
      <c r="J104" s="29">
        <f t="shared" ca="1" si="10"/>
        <v>2</v>
      </c>
      <c r="K104" s="29" t="str">
        <f t="shared" ca="1" si="11"/>
        <v/>
      </c>
      <c r="L104" s="29" t="str" cm="1">
        <f t="array" aca="1" ref="L104" ca="1">IFERROR(INDIRECT("$E"&amp;$K104,TRUE),"")</f>
        <v/>
      </c>
      <c r="M104" s="29" t="str" cm="1">
        <f t="array" aca="1" ref="M104" ca="1">IFERROR(INDIRECT("$F"&amp;$K104,TRUE),"")</f>
        <v/>
      </c>
    </row>
    <row r="105" spans="1:13" x14ac:dyDescent="0.45">
      <c r="A105" s="29" t="str" cm="1">
        <f t="array" aca="1" ref="A105" ca="1">INDIRECT("'積算の内訳（明細入力）'!$A"&amp;(ROW()+6),TRUE)&amp;""</f>
        <v/>
      </c>
      <c r="B105" s="29" t="str" cm="1">
        <f t="array" aca="1" ref="B105" ca="1">INDIRECT("'積算の内訳（明細入力）'!$B"&amp;(ROW()+6),TRUE)&amp;""</f>
        <v/>
      </c>
      <c r="C105" s="29" t="str">
        <f t="shared" ca="1" si="6"/>
        <v/>
      </c>
      <c r="D105" s="29" t="str">
        <f ca="1">IF($C105="","",COUNTIF($C$2:$C105,$C105))</f>
        <v/>
      </c>
      <c r="E105" s="29" t="str">
        <f t="shared" ca="1" si="7"/>
        <v/>
      </c>
      <c r="F105" s="29" t="str">
        <f t="shared" ca="1" si="8"/>
        <v/>
      </c>
      <c r="H105" s="29">
        <f t="shared" ca="1" si="9"/>
        <v>105</v>
      </c>
      <c r="I105" s="29" cm="1">
        <f t="array" aca="1" ref="I105" ca="1">IF(資金計画書!$E$2="資金分配団体",INDIRECT("リストデータ!$A"&amp;H105),INDIRECT("リストデータ!$C"&amp;H105))</f>
        <v>0</v>
      </c>
      <c r="J105" s="29">
        <f t="shared" ca="1" si="10"/>
        <v>2</v>
      </c>
      <c r="K105" s="29" t="str">
        <f t="shared" ca="1" si="11"/>
        <v/>
      </c>
      <c r="L105" s="29" t="str" cm="1">
        <f t="array" aca="1" ref="L105" ca="1">IFERROR(INDIRECT("$E"&amp;$K105,TRUE),"")</f>
        <v/>
      </c>
      <c r="M105" s="29" t="str" cm="1">
        <f t="array" aca="1" ref="M105" ca="1">IFERROR(INDIRECT("$F"&amp;$K105,TRUE),"")</f>
        <v/>
      </c>
    </row>
    <row r="106" spans="1:13" x14ac:dyDescent="0.45">
      <c r="A106" s="29" t="str" cm="1">
        <f t="array" aca="1" ref="A106" ca="1">INDIRECT("'積算の内訳（明細入力）'!$A"&amp;(ROW()+6),TRUE)&amp;""</f>
        <v/>
      </c>
      <c r="B106" s="29" t="str" cm="1">
        <f t="array" aca="1" ref="B106" ca="1">INDIRECT("'積算の内訳（明細入力）'!$B"&amp;(ROW()+6),TRUE)&amp;""</f>
        <v/>
      </c>
      <c r="C106" s="29" t="str">
        <f t="shared" ca="1" si="6"/>
        <v/>
      </c>
      <c r="D106" s="29" t="str">
        <f ca="1">IF($C106="","",COUNTIF($C$2:$C106,$C106))</f>
        <v/>
      </c>
      <c r="E106" s="29" t="str">
        <f t="shared" ca="1" si="7"/>
        <v/>
      </c>
      <c r="F106" s="29" t="str">
        <f t="shared" ca="1" si="8"/>
        <v/>
      </c>
      <c r="H106" s="29">
        <f t="shared" ca="1" si="9"/>
        <v>106</v>
      </c>
      <c r="I106" s="29" cm="1">
        <f t="array" aca="1" ref="I106" ca="1">IF(資金計画書!$E$2="資金分配団体",INDIRECT("リストデータ!$A"&amp;H106),INDIRECT("リストデータ!$C"&amp;H106))</f>
        <v>0</v>
      </c>
      <c r="J106" s="29">
        <f t="shared" ca="1" si="10"/>
        <v>2</v>
      </c>
      <c r="K106" s="29" t="str">
        <f t="shared" ca="1" si="11"/>
        <v/>
      </c>
      <c r="L106" s="29" t="str" cm="1">
        <f t="array" aca="1" ref="L106" ca="1">IFERROR(INDIRECT("$E"&amp;$K106,TRUE),"")</f>
        <v/>
      </c>
      <c r="M106" s="29" t="str" cm="1">
        <f t="array" aca="1" ref="M106" ca="1">IFERROR(INDIRECT("$F"&amp;$K106,TRUE),"")</f>
        <v/>
      </c>
    </row>
    <row r="107" spans="1:13" x14ac:dyDescent="0.45">
      <c r="A107" s="29" t="str" cm="1">
        <f t="array" aca="1" ref="A107" ca="1">INDIRECT("'積算の内訳（明細入力）'!$A"&amp;(ROW()+6),TRUE)&amp;""</f>
        <v/>
      </c>
      <c r="B107" s="29" t="str" cm="1">
        <f t="array" aca="1" ref="B107" ca="1">INDIRECT("'積算の内訳（明細入力）'!$B"&amp;(ROW()+6),TRUE)&amp;""</f>
        <v/>
      </c>
      <c r="C107" s="29" t="str">
        <f t="shared" ca="1" si="6"/>
        <v/>
      </c>
      <c r="D107" s="29" t="str">
        <f ca="1">IF($C107="","",COUNTIF($C$2:$C107,$C107))</f>
        <v/>
      </c>
      <c r="E107" s="29" t="str">
        <f t="shared" ca="1" si="7"/>
        <v/>
      </c>
      <c r="F107" s="29" t="str">
        <f t="shared" ca="1" si="8"/>
        <v/>
      </c>
      <c r="H107" s="29">
        <f t="shared" ca="1" si="9"/>
        <v>107</v>
      </c>
      <c r="I107" s="29" cm="1">
        <f t="array" aca="1" ref="I107" ca="1">IF(資金計画書!$E$2="資金分配団体",INDIRECT("リストデータ!$A"&amp;H107),INDIRECT("リストデータ!$C"&amp;H107))</f>
        <v>0</v>
      </c>
      <c r="J107" s="29">
        <f t="shared" ca="1" si="10"/>
        <v>2</v>
      </c>
      <c r="K107" s="29" t="str">
        <f t="shared" ca="1" si="11"/>
        <v/>
      </c>
      <c r="L107" s="29" t="str" cm="1">
        <f t="array" aca="1" ref="L107" ca="1">IFERROR(INDIRECT("$E"&amp;$K107,TRUE),"")</f>
        <v/>
      </c>
      <c r="M107" s="29" t="str" cm="1">
        <f t="array" aca="1" ref="M107" ca="1">IFERROR(INDIRECT("$F"&amp;$K107,TRUE),"")</f>
        <v/>
      </c>
    </row>
    <row r="108" spans="1:13" x14ac:dyDescent="0.45">
      <c r="A108" s="29" t="str" cm="1">
        <f t="array" aca="1" ref="A108" ca="1">INDIRECT("'積算の内訳（明細入力）'!$A"&amp;(ROW()+6),TRUE)&amp;""</f>
        <v/>
      </c>
      <c r="B108" s="29" t="str" cm="1">
        <f t="array" aca="1" ref="B108" ca="1">INDIRECT("'積算の内訳（明細入力）'!$B"&amp;(ROW()+6),TRUE)&amp;""</f>
        <v/>
      </c>
      <c r="C108" s="29" t="str">
        <f t="shared" ca="1" si="6"/>
        <v/>
      </c>
      <c r="D108" s="29" t="str">
        <f ca="1">IF($C108="","",COUNTIF($C$2:$C108,$C108))</f>
        <v/>
      </c>
      <c r="E108" s="29" t="str">
        <f t="shared" ca="1" si="7"/>
        <v/>
      </c>
      <c r="F108" s="29" t="str">
        <f t="shared" ca="1" si="8"/>
        <v/>
      </c>
      <c r="H108" s="29">
        <f t="shared" ca="1" si="9"/>
        <v>108</v>
      </c>
      <c r="I108" s="29" cm="1">
        <f t="array" aca="1" ref="I108" ca="1">IF(資金計画書!$E$2="資金分配団体",INDIRECT("リストデータ!$A"&amp;H108),INDIRECT("リストデータ!$C"&amp;H108))</f>
        <v>0</v>
      </c>
      <c r="J108" s="29">
        <f t="shared" ca="1" si="10"/>
        <v>2</v>
      </c>
      <c r="K108" s="29" t="str">
        <f t="shared" ca="1" si="11"/>
        <v/>
      </c>
      <c r="L108" s="29" t="str" cm="1">
        <f t="array" aca="1" ref="L108" ca="1">IFERROR(INDIRECT("$E"&amp;$K108,TRUE),"")</f>
        <v/>
      </c>
      <c r="M108" s="29" t="str" cm="1">
        <f t="array" aca="1" ref="M108" ca="1">IFERROR(INDIRECT("$F"&amp;$K108,TRUE),"")</f>
        <v/>
      </c>
    </row>
    <row r="109" spans="1:13" x14ac:dyDescent="0.45">
      <c r="A109" s="29" t="str" cm="1">
        <f t="array" aca="1" ref="A109" ca="1">INDIRECT("'積算の内訳（明細入力）'!$A"&amp;(ROW()+6),TRUE)&amp;""</f>
        <v/>
      </c>
      <c r="B109" s="29" t="str" cm="1">
        <f t="array" aca="1" ref="B109" ca="1">INDIRECT("'積算の内訳（明細入力）'!$B"&amp;(ROW()+6),TRUE)&amp;""</f>
        <v/>
      </c>
      <c r="C109" s="29" t="str">
        <f t="shared" ca="1" si="6"/>
        <v/>
      </c>
      <c r="D109" s="29" t="str">
        <f ca="1">IF($C109="","",COUNTIF($C$2:$C109,$C109))</f>
        <v/>
      </c>
      <c r="E109" s="29" t="str">
        <f t="shared" ca="1" si="7"/>
        <v/>
      </c>
      <c r="F109" s="29" t="str">
        <f t="shared" ca="1" si="8"/>
        <v/>
      </c>
      <c r="H109" s="29">
        <f t="shared" ca="1" si="9"/>
        <v>109</v>
      </c>
      <c r="I109" s="29" cm="1">
        <f t="array" aca="1" ref="I109" ca="1">IF(資金計画書!$E$2="資金分配団体",INDIRECT("リストデータ!$A"&amp;H109),INDIRECT("リストデータ!$C"&amp;H109))</f>
        <v>0</v>
      </c>
      <c r="J109" s="29">
        <f t="shared" ca="1" si="10"/>
        <v>2</v>
      </c>
      <c r="K109" s="29" t="str">
        <f t="shared" ca="1" si="11"/>
        <v/>
      </c>
      <c r="L109" s="29" t="str" cm="1">
        <f t="array" aca="1" ref="L109" ca="1">IFERROR(INDIRECT("$E"&amp;$K109,TRUE),"")</f>
        <v/>
      </c>
      <c r="M109" s="29" t="str" cm="1">
        <f t="array" aca="1" ref="M109" ca="1">IFERROR(INDIRECT("$F"&amp;$K109,TRUE),"")</f>
        <v/>
      </c>
    </row>
    <row r="110" spans="1:13" x14ac:dyDescent="0.45">
      <c r="A110" s="29" t="str" cm="1">
        <f t="array" aca="1" ref="A110" ca="1">INDIRECT("'積算の内訳（明細入力）'!$A"&amp;(ROW()+6),TRUE)&amp;""</f>
        <v/>
      </c>
      <c r="B110" s="29" t="str" cm="1">
        <f t="array" aca="1" ref="B110" ca="1">INDIRECT("'積算の内訳（明細入力）'!$B"&amp;(ROW()+6),TRUE)&amp;""</f>
        <v/>
      </c>
      <c r="C110" s="29" t="str">
        <f t="shared" ca="1" si="6"/>
        <v/>
      </c>
      <c r="D110" s="29" t="str">
        <f ca="1">IF($C110="","",COUNTIF($C$2:$C110,$C110))</f>
        <v/>
      </c>
      <c r="E110" s="29" t="str">
        <f t="shared" ca="1" si="7"/>
        <v/>
      </c>
      <c r="F110" s="29" t="str">
        <f t="shared" ca="1" si="8"/>
        <v/>
      </c>
      <c r="H110" s="29">
        <f t="shared" ca="1" si="9"/>
        <v>110</v>
      </c>
      <c r="I110" s="29" cm="1">
        <f t="array" aca="1" ref="I110" ca="1">IF(資金計画書!$E$2="資金分配団体",INDIRECT("リストデータ!$A"&amp;H110),INDIRECT("リストデータ!$C"&amp;H110))</f>
        <v>0</v>
      </c>
      <c r="J110" s="29">
        <f t="shared" ca="1" si="10"/>
        <v>2</v>
      </c>
      <c r="K110" s="29" t="str">
        <f t="shared" ca="1" si="11"/>
        <v/>
      </c>
      <c r="L110" s="29" t="str" cm="1">
        <f t="array" aca="1" ref="L110" ca="1">IFERROR(INDIRECT("$E"&amp;$K110,TRUE),"")</f>
        <v/>
      </c>
      <c r="M110" s="29" t="str" cm="1">
        <f t="array" aca="1" ref="M110" ca="1">IFERROR(INDIRECT("$F"&amp;$K110,TRUE),"")</f>
        <v/>
      </c>
    </row>
    <row r="111" spans="1:13" x14ac:dyDescent="0.45">
      <c r="A111" s="29" t="str" cm="1">
        <f t="array" aca="1" ref="A111" ca="1">INDIRECT("'積算の内訳（明細入力）'!$A"&amp;(ROW()+6),TRUE)&amp;""</f>
        <v/>
      </c>
      <c r="B111" s="29" t="str" cm="1">
        <f t="array" aca="1" ref="B111" ca="1">INDIRECT("'積算の内訳（明細入力）'!$B"&amp;(ROW()+6),TRUE)&amp;""</f>
        <v/>
      </c>
      <c r="C111" s="29" t="str">
        <f t="shared" ca="1" si="6"/>
        <v/>
      </c>
      <c r="D111" s="29" t="str">
        <f ca="1">IF($C111="","",COUNTIF($C$2:$C111,$C111))</f>
        <v/>
      </c>
      <c r="E111" s="29" t="str">
        <f t="shared" ca="1" si="7"/>
        <v/>
      </c>
      <c r="F111" s="29" t="str">
        <f t="shared" ca="1" si="8"/>
        <v/>
      </c>
      <c r="H111" s="29">
        <f t="shared" ca="1" si="9"/>
        <v>111</v>
      </c>
      <c r="I111" s="29" cm="1">
        <f t="array" aca="1" ref="I111" ca="1">IF(資金計画書!$E$2="資金分配団体",INDIRECT("リストデータ!$A"&amp;H111),INDIRECT("リストデータ!$C"&amp;H111))</f>
        <v>0</v>
      </c>
      <c r="J111" s="29">
        <f t="shared" ca="1" si="10"/>
        <v>2</v>
      </c>
      <c r="K111" s="29" t="str">
        <f t="shared" ca="1" si="11"/>
        <v/>
      </c>
      <c r="L111" s="29" t="str" cm="1">
        <f t="array" aca="1" ref="L111" ca="1">IFERROR(INDIRECT("$E"&amp;$K111,TRUE),"")</f>
        <v/>
      </c>
      <c r="M111" s="29" t="str" cm="1">
        <f t="array" aca="1" ref="M111" ca="1">IFERROR(INDIRECT("$F"&amp;$K111,TRUE),"")</f>
        <v/>
      </c>
    </row>
    <row r="112" spans="1:13" x14ac:dyDescent="0.45">
      <c r="A112" s="29" t="str" cm="1">
        <f t="array" aca="1" ref="A112" ca="1">INDIRECT("'積算の内訳（明細入力）'!$A"&amp;(ROW()+6),TRUE)&amp;""</f>
        <v/>
      </c>
      <c r="B112" s="29" t="str" cm="1">
        <f t="array" aca="1" ref="B112" ca="1">INDIRECT("'積算の内訳（明細入力）'!$B"&amp;(ROW()+6),TRUE)&amp;""</f>
        <v/>
      </c>
      <c r="C112" s="29" t="str">
        <f t="shared" ca="1" si="6"/>
        <v/>
      </c>
      <c r="D112" s="29" t="str">
        <f ca="1">IF($C112="","",COUNTIF($C$2:$C112,$C112))</f>
        <v/>
      </c>
      <c r="E112" s="29" t="str">
        <f t="shared" ca="1" si="7"/>
        <v/>
      </c>
      <c r="F112" s="29" t="str">
        <f t="shared" ca="1" si="8"/>
        <v/>
      </c>
      <c r="H112" s="29">
        <f t="shared" ca="1" si="9"/>
        <v>112</v>
      </c>
      <c r="I112" s="29" cm="1">
        <f t="array" aca="1" ref="I112" ca="1">IF(資金計画書!$E$2="資金分配団体",INDIRECT("リストデータ!$A"&amp;H112),INDIRECT("リストデータ!$C"&amp;H112))</f>
        <v>0</v>
      </c>
      <c r="J112" s="29">
        <f t="shared" ca="1" si="10"/>
        <v>2</v>
      </c>
      <c r="K112" s="29" t="str">
        <f t="shared" ca="1" si="11"/>
        <v/>
      </c>
      <c r="L112" s="29" t="str" cm="1">
        <f t="array" aca="1" ref="L112" ca="1">IFERROR(INDIRECT("$E"&amp;$K112,TRUE),"")</f>
        <v/>
      </c>
      <c r="M112" s="29" t="str" cm="1">
        <f t="array" aca="1" ref="M112" ca="1">IFERROR(INDIRECT("$F"&amp;$K112,TRUE),"")</f>
        <v/>
      </c>
    </row>
    <row r="113" spans="1:13" x14ac:dyDescent="0.45">
      <c r="A113" s="29" t="str" cm="1">
        <f t="array" aca="1" ref="A113" ca="1">INDIRECT("'積算の内訳（明細入力）'!$A"&amp;(ROW()+6),TRUE)&amp;""</f>
        <v/>
      </c>
      <c r="B113" s="29" t="str" cm="1">
        <f t="array" aca="1" ref="B113" ca="1">INDIRECT("'積算の内訳（明細入力）'!$B"&amp;(ROW()+6),TRUE)&amp;""</f>
        <v/>
      </c>
      <c r="C113" s="29" t="str">
        <f t="shared" ca="1" si="6"/>
        <v/>
      </c>
      <c r="D113" s="29" t="str">
        <f ca="1">IF($C113="","",COUNTIF($C$2:$C113,$C113))</f>
        <v/>
      </c>
      <c r="E113" s="29" t="str">
        <f t="shared" ca="1" si="7"/>
        <v/>
      </c>
      <c r="F113" s="29" t="str">
        <f t="shared" ca="1" si="8"/>
        <v/>
      </c>
      <c r="H113" s="29">
        <f t="shared" ca="1" si="9"/>
        <v>113</v>
      </c>
      <c r="I113" s="29" cm="1">
        <f t="array" aca="1" ref="I113" ca="1">IF(資金計画書!$E$2="資金分配団体",INDIRECT("リストデータ!$A"&amp;H113),INDIRECT("リストデータ!$C"&amp;H113))</f>
        <v>0</v>
      </c>
      <c r="J113" s="29">
        <f t="shared" ca="1" si="10"/>
        <v>2</v>
      </c>
      <c r="K113" s="29" t="str">
        <f t="shared" ca="1" si="11"/>
        <v/>
      </c>
      <c r="L113" s="29" t="str" cm="1">
        <f t="array" aca="1" ref="L113" ca="1">IFERROR(INDIRECT("$E"&amp;$K113,TRUE),"")</f>
        <v/>
      </c>
      <c r="M113" s="29" t="str" cm="1">
        <f t="array" aca="1" ref="M113" ca="1">IFERROR(INDIRECT("$F"&amp;$K113,TRUE),"")</f>
        <v/>
      </c>
    </row>
    <row r="114" spans="1:13" x14ac:dyDescent="0.45">
      <c r="A114" s="29" t="str" cm="1">
        <f t="array" aca="1" ref="A114" ca="1">INDIRECT("'積算の内訳（明細入力）'!$A"&amp;(ROW()+6),TRUE)&amp;""</f>
        <v/>
      </c>
      <c r="B114" s="29" t="str" cm="1">
        <f t="array" aca="1" ref="B114" ca="1">INDIRECT("'積算の内訳（明細入力）'!$B"&amp;(ROW()+6),TRUE)&amp;""</f>
        <v/>
      </c>
      <c r="C114" s="29" t="str">
        <f t="shared" ca="1" si="6"/>
        <v/>
      </c>
      <c r="D114" s="29" t="str">
        <f ca="1">IF($C114="","",COUNTIF($C$2:$C114,$C114))</f>
        <v/>
      </c>
      <c r="E114" s="29" t="str">
        <f t="shared" ca="1" si="7"/>
        <v/>
      </c>
      <c r="F114" s="29" t="str">
        <f t="shared" ca="1" si="8"/>
        <v/>
      </c>
      <c r="H114" s="29">
        <f t="shared" ca="1" si="9"/>
        <v>114</v>
      </c>
      <c r="I114" s="29" cm="1">
        <f t="array" aca="1" ref="I114" ca="1">IF(資金計画書!$E$2="資金分配団体",INDIRECT("リストデータ!$A"&amp;H114),INDIRECT("リストデータ!$C"&amp;H114))</f>
        <v>0</v>
      </c>
      <c r="J114" s="29">
        <f t="shared" ca="1" si="10"/>
        <v>2</v>
      </c>
      <c r="K114" s="29" t="str">
        <f t="shared" ca="1" si="11"/>
        <v/>
      </c>
      <c r="L114" s="29" t="str" cm="1">
        <f t="array" aca="1" ref="L114" ca="1">IFERROR(INDIRECT("$E"&amp;$K114,TRUE),"")</f>
        <v/>
      </c>
      <c r="M114" s="29" t="str" cm="1">
        <f t="array" aca="1" ref="M114" ca="1">IFERROR(INDIRECT("$F"&amp;$K114,TRUE),"")</f>
        <v/>
      </c>
    </row>
    <row r="115" spans="1:13" x14ac:dyDescent="0.45">
      <c r="A115" s="29" t="str" cm="1">
        <f t="array" aca="1" ref="A115" ca="1">INDIRECT("'積算の内訳（明細入力）'!$A"&amp;(ROW()+6),TRUE)&amp;""</f>
        <v/>
      </c>
      <c r="B115" s="29" t="str" cm="1">
        <f t="array" aca="1" ref="B115" ca="1">INDIRECT("'積算の内訳（明細入力）'!$B"&amp;(ROW()+6),TRUE)&amp;""</f>
        <v/>
      </c>
      <c r="C115" s="29" t="str">
        <f t="shared" ca="1" si="6"/>
        <v/>
      </c>
      <c r="D115" s="29" t="str">
        <f ca="1">IF($C115="","",COUNTIF($C$2:$C115,$C115))</f>
        <v/>
      </c>
      <c r="E115" s="29" t="str">
        <f t="shared" ca="1" si="7"/>
        <v/>
      </c>
      <c r="F115" s="29" t="str">
        <f t="shared" ca="1" si="8"/>
        <v/>
      </c>
      <c r="H115" s="29">
        <f t="shared" ca="1" si="9"/>
        <v>115</v>
      </c>
      <c r="I115" s="29" cm="1">
        <f t="array" aca="1" ref="I115" ca="1">IF(資金計画書!$E$2="資金分配団体",INDIRECT("リストデータ!$A"&amp;H115),INDIRECT("リストデータ!$C"&amp;H115))</f>
        <v>0</v>
      </c>
      <c r="J115" s="29">
        <f t="shared" ca="1" si="10"/>
        <v>2</v>
      </c>
      <c r="K115" s="29" t="str">
        <f t="shared" ca="1" si="11"/>
        <v/>
      </c>
      <c r="L115" s="29" t="str" cm="1">
        <f t="array" aca="1" ref="L115" ca="1">IFERROR(INDIRECT("$E"&amp;$K115,TRUE),"")</f>
        <v/>
      </c>
      <c r="M115" s="29" t="str" cm="1">
        <f t="array" aca="1" ref="M115" ca="1">IFERROR(INDIRECT("$F"&amp;$K115,TRUE),"")</f>
        <v/>
      </c>
    </row>
    <row r="116" spans="1:13" x14ac:dyDescent="0.45">
      <c r="A116" s="29" t="str" cm="1">
        <f t="array" aca="1" ref="A116" ca="1">INDIRECT("'積算の内訳（明細入力）'!$A"&amp;(ROW()+6),TRUE)&amp;""</f>
        <v/>
      </c>
      <c r="B116" s="29" t="str" cm="1">
        <f t="array" aca="1" ref="B116" ca="1">INDIRECT("'積算の内訳（明細入力）'!$B"&amp;(ROW()+6),TRUE)&amp;""</f>
        <v/>
      </c>
      <c r="C116" s="29" t="str">
        <f t="shared" ca="1" si="6"/>
        <v/>
      </c>
      <c r="D116" s="29" t="str">
        <f ca="1">IF($C116="","",COUNTIF($C$2:$C116,$C116))</f>
        <v/>
      </c>
      <c r="E116" s="29" t="str">
        <f t="shared" ca="1" si="7"/>
        <v/>
      </c>
      <c r="F116" s="29" t="str">
        <f t="shared" ca="1" si="8"/>
        <v/>
      </c>
      <c r="H116" s="29">
        <f t="shared" ca="1" si="9"/>
        <v>116</v>
      </c>
      <c r="I116" s="29" cm="1">
        <f t="array" aca="1" ref="I116" ca="1">IF(資金計画書!$E$2="資金分配団体",INDIRECT("リストデータ!$A"&amp;H116),INDIRECT("リストデータ!$C"&amp;H116))</f>
        <v>0</v>
      </c>
      <c r="J116" s="29">
        <f t="shared" ca="1" si="10"/>
        <v>2</v>
      </c>
      <c r="K116" s="29" t="str">
        <f t="shared" ca="1" si="11"/>
        <v/>
      </c>
      <c r="L116" s="29" t="str" cm="1">
        <f t="array" aca="1" ref="L116" ca="1">IFERROR(INDIRECT("$E"&amp;$K116,TRUE),"")</f>
        <v/>
      </c>
      <c r="M116" s="29" t="str" cm="1">
        <f t="array" aca="1" ref="M116" ca="1">IFERROR(INDIRECT("$F"&amp;$K116,TRUE),"")</f>
        <v/>
      </c>
    </row>
    <row r="117" spans="1:13" x14ac:dyDescent="0.45">
      <c r="A117" s="29" t="str" cm="1">
        <f t="array" aca="1" ref="A117" ca="1">INDIRECT("'積算の内訳（明細入力）'!$A"&amp;(ROW()+6),TRUE)&amp;""</f>
        <v/>
      </c>
      <c r="B117" s="29" t="str" cm="1">
        <f t="array" aca="1" ref="B117" ca="1">INDIRECT("'積算の内訳（明細入力）'!$B"&amp;(ROW()+6),TRUE)&amp;""</f>
        <v/>
      </c>
      <c r="C117" s="29" t="str">
        <f t="shared" ca="1" si="6"/>
        <v/>
      </c>
      <c r="D117" s="29" t="str">
        <f ca="1">IF($C117="","",COUNTIF($C$2:$C117,$C117))</f>
        <v/>
      </c>
      <c r="E117" s="29" t="str">
        <f t="shared" ca="1" si="7"/>
        <v/>
      </c>
      <c r="F117" s="29" t="str">
        <f t="shared" ca="1" si="8"/>
        <v/>
      </c>
      <c r="H117" s="29">
        <f t="shared" ca="1" si="9"/>
        <v>117</v>
      </c>
      <c r="I117" s="29" cm="1">
        <f t="array" aca="1" ref="I117" ca="1">IF(資金計画書!$E$2="資金分配団体",INDIRECT("リストデータ!$A"&amp;H117),INDIRECT("リストデータ!$C"&amp;H117))</f>
        <v>0</v>
      </c>
      <c r="J117" s="29">
        <f t="shared" ca="1" si="10"/>
        <v>2</v>
      </c>
      <c r="K117" s="29" t="str">
        <f t="shared" ca="1" si="11"/>
        <v/>
      </c>
      <c r="L117" s="29" t="str" cm="1">
        <f t="array" aca="1" ref="L117" ca="1">IFERROR(INDIRECT("$E"&amp;$K117,TRUE),"")</f>
        <v/>
      </c>
      <c r="M117" s="29" t="str" cm="1">
        <f t="array" aca="1" ref="M117" ca="1">IFERROR(INDIRECT("$F"&amp;$K117,TRUE),"")</f>
        <v/>
      </c>
    </row>
    <row r="118" spans="1:13" x14ac:dyDescent="0.45">
      <c r="A118" s="29" t="str" cm="1">
        <f t="array" aca="1" ref="A118" ca="1">INDIRECT("'積算の内訳（明細入力）'!$A"&amp;(ROW()+6),TRUE)&amp;""</f>
        <v/>
      </c>
      <c r="B118" s="29" t="str" cm="1">
        <f t="array" aca="1" ref="B118" ca="1">INDIRECT("'積算の内訳（明細入力）'!$B"&amp;(ROW()+6),TRUE)&amp;""</f>
        <v/>
      </c>
      <c r="C118" s="29" t="str">
        <f t="shared" ca="1" si="6"/>
        <v/>
      </c>
      <c r="D118" s="29" t="str">
        <f ca="1">IF($C118="","",COUNTIF($C$2:$C118,$C118))</f>
        <v/>
      </c>
      <c r="E118" s="29" t="str">
        <f t="shared" ca="1" si="7"/>
        <v/>
      </c>
      <c r="F118" s="29" t="str">
        <f t="shared" ca="1" si="8"/>
        <v/>
      </c>
      <c r="H118" s="29">
        <f t="shared" ca="1" si="9"/>
        <v>118</v>
      </c>
      <c r="I118" s="29" cm="1">
        <f t="array" aca="1" ref="I118" ca="1">IF(資金計画書!$E$2="資金分配団体",INDIRECT("リストデータ!$A"&amp;H118),INDIRECT("リストデータ!$C"&amp;H118))</f>
        <v>0</v>
      </c>
      <c r="J118" s="29">
        <f t="shared" ca="1" si="10"/>
        <v>2</v>
      </c>
      <c r="K118" s="29" t="str">
        <f t="shared" ca="1" si="11"/>
        <v/>
      </c>
      <c r="L118" s="29" t="str" cm="1">
        <f t="array" aca="1" ref="L118" ca="1">IFERROR(INDIRECT("$E"&amp;$K118,TRUE),"")</f>
        <v/>
      </c>
      <c r="M118" s="29" t="str" cm="1">
        <f t="array" aca="1" ref="M118" ca="1">IFERROR(INDIRECT("$F"&amp;$K118,TRUE),"")</f>
        <v/>
      </c>
    </row>
    <row r="119" spans="1:13" x14ac:dyDescent="0.45">
      <c r="A119" s="29" t="str" cm="1">
        <f t="array" aca="1" ref="A119" ca="1">INDIRECT("'積算の内訳（明細入力）'!$A"&amp;(ROW()+6),TRUE)&amp;""</f>
        <v/>
      </c>
      <c r="B119" s="29" t="str" cm="1">
        <f t="array" aca="1" ref="B119" ca="1">INDIRECT("'積算の内訳（明細入力）'!$B"&amp;(ROW()+6),TRUE)&amp;""</f>
        <v/>
      </c>
      <c r="C119" s="29" t="str">
        <f t="shared" ca="1" si="6"/>
        <v/>
      </c>
      <c r="D119" s="29" t="str">
        <f ca="1">IF($C119="","",COUNTIF($C$2:$C119,$C119))</f>
        <v/>
      </c>
      <c r="E119" s="29" t="str">
        <f t="shared" ca="1" si="7"/>
        <v/>
      </c>
      <c r="F119" s="29" t="str">
        <f t="shared" ca="1" si="8"/>
        <v/>
      </c>
      <c r="H119" s="29">
        <f t="shared" ca="1" si="9"/>
        <v>119</v>
      </c>
      <c r="I119" s="29" cm="1">
        <f t="array" aca="1" ref="I119" ca="1">IF(資金計画書!$E$2="資金分配団体",INDIRECT("リストデータ!$A"&amp;H119),INDIRECT("リストデータ!$C"&amp;H119))</f>
        <v>0</v>
      </c>
      <c r="J119" s="29">
        <f t="shared" ca="1" si="10"/>
        <v>2</v>
      </c>
      <c r="K119" s="29" t="str">
        <f t="shared" ca="1" si="11"/>
        <v/>
      </c>
      <c r="L119" s="29" t="str" cm="1">
        <f t="array" aca="1" ref="L119" ca="1">IFERROR(INDIRECT("$E"&amp;$K119,TRUE),"")</f>
        <v/>
      </c>
      <c r="M119" s="29" t="str" cm="1">
        <f t="array" aca="1" ref="M119" ca="1">IFERROR(INDIRECT("$F"&amp;$K119,TRUE),"")</f>
        <v/>
      </c>
    </row>
    <row r="120" spans="1:13" x14ac:dyDescent="0.45">
      <c r="A120" s="29" t="str" cm="1">
        <f t="array" aca="1" ref="A120" ca="1">INDIRECT("'積算の内訳（明細入力）'!$A"&amp;(ROW()+6),TRUE)&amp;""</f>
        <v/>
      </c>
      <c r="B120" s="29" t="str" cm="1">
        <f t="array" aca="1" ref="B120" ca="1">INDIRECT("'積算の内訳（明細入力）'!$B"&amp;(ROW()+6),TRUE)&amp;""</f>
        <v/>
      </c>
      <c r="C120" s="29" t="str">
        <f t="shared" ca="1" si="6"/>
        <v/>
      </c>
      <c r="D120" s="29" t="str">
        <f ca="1">IF($C120="","",COUNTIF($C$2:$C120,$C120))</f>
        <v/>
      </c>
      <c r="E120" s="29" t="str">
        <f t="shared" ca="1" si="7"/>
        <v/>
      </c>
      <c r="F120" s="29" t="str">
        <f t="shared" ca="1" si="8"/>
        <v/>
      </c>
      <c r="H120" s="29">
        <f t="shared" ca="1" si="9"/>
        <v>120</v>
      </c>
      <c r="I120" s="29" cm="1">
        <f t="array" aca="1" ref="I120" ca="1">IF(資金計画書!$E$2="資金分配団体",INDIRECT("リストデータ!$A"&amp;H120),INDIRECT("リストデータ!$C"&amp;H120))</f>
        <v>0</v>
      </c>
      <c r="J120" s="29">
        <f t="shared" ca="1" si="10"/>
        <v>2</v>
      </c>
      <c r="K120" s="29" t="str">
        <f t="shared" ca="1" si="11"/>
        <v/>
      </c>
      <c r="L120" s="29" t="str" cm="1">
        <f t="array" aca="1" ref="L120" ca="1">IFERROR(INDIRECT("$E"&amp;$K120,TRUE),"")</f>
        <v/>
      </c>
      <c r="M120" s="29" t="str" cm="1">
        <f t="array" aca="1" ref="M120" ca="1">IFERROR(INDIRECT("$F"&amp;$K120,TRUE),"")</f>
        <v/>
      </c>
    </row>
    <row r="121" spans="1:13" x14ac:dyDescent="0.45">
      <c r="A121" s="29" t="str" cm="1">
        <f t="array" aca="1" ref="A121" ca="1">INDIRECT("'積算の内訳（明細入力）'!$A"&amp;(ROW()+6),TRUE)&amp;""</f>
        <v/>
      </c>
      <c r="B121" s="29" t="str" cm="1">
        <f t="array" aca="1" ref="B121" ca="1">INDIRECT("'積算の内訳（明細入力）'!$B"&amp;(ROW()+6),TRUE)&amp;""</f>
        <v/>
      </c>
      <c r="C121" s="29" t="str">
        <f t="shared" ca="1" si="6"/>
        <v/>
      </c>
      <c r="D121" s="29" t="str">
        <f ca="1">IF($C121="","",COUNTIF($C$2:$C121,$C121))</f>
        <v/>
      </c>
      <c r="E121" s="29" t="str">
        <f t="shared" ca="1" si="7"/>
        <v/>
      </c>
      <c r="F121" s="29" t="str">
        <f t="shared" ca="1" si="8"/>
        <v/>
      </c>
      <c r="H121" s="29">
        <f t="shared" ca="1" si="9"/>
        <v>121</v>
      </c>
      <c r="I121" s="29" cm="1">
        <f t="array" aca="1" ref="I121" ca="1">IF(資金計画書!$E$2="資金分配団体",INDIRECT("リストデータ!$A"&amp;H121),INDIRECT("リストデータ!$C"&amp;H121))</f>
        <v>0</v>
      </c>
      <c r="J121" s="29">
        <f t="shared" ca="1" si="10"/>
        <v>2</v>
      </c>
      <c r="K121" s="29" t="str">
        <f t="shared" ca="1" si="11"/>
        <v/>
      </c>
      <c r="L121" s="29" t="str" cm="1">
        <f t="array" aca="1" ref="L121" ca="1">IFERROR(INDIRECT("$E"&amp;$K121,TRUE),"")</f>
        <v/>
      </c>
      <c r="M121" s="29" t="str" cm="1">
        <f t="array" aca="1" ref="M121" ca="1">IFERROR(INDIRECT("$F"&amp;$K121,TRUE),"")</f>
        <v/>
      </c>
    </row>
    <row r="122" spans="1:13" x14ac:dyDescent="0.45">
      <c r="A122" s="29" t="str" cm="1">
        <f t="array" aca="1" ref="A122" ca="1">INDIRECT("'積算の内訳（明細入力）'!$A"&amp;(ROW()+6),TRUE)&amp;""</f>
        <v/>
      </c>
      <c r="B122" s="29" t="str" cm="1">
        <f t="array" aca="1" ref="B122" ca="1">INDIRECT("'積算の内訳（明細入力）'!$B"&amp;(ROW()+6),TRUE)&amp;""</f>
        <v/>
      </c>
      <c r="C122" s="29" t="str">
        <f t="shared" ca="1" si="6"/>
        <v/>
      </c>
      <c r="D122" s="29" t="str">
        <f ca="1">IF($C122="","",COUNTIF($C$2:$C122,$C122))</f>
        <v/>
      </c>
      <c r="E122" s="29" t="str">
        <f t="shared" ca="1" si="7"/>
        <v/>
      </c>
      <c r="F122" s="29" t="str">
        <f t="shared" ca="1" si="8"/>
        <v/>
      </c>
      <c r="H122" s="29">
        <f t="shared" ca="1" si="9"/>
        <v>122</v>
      </c>
      <c r="I122" s="29" cm="1">
        <f t="array" aca="1" ref="I122" ca="1">IF(資金計画書!$E$2="資金分配団体",INDIRECT("リストデータ!$A"&amp;H122),INDIRECT("リストデータ!$C"&amp;H122))</f>
        <v>0</v>
      </c>
      <c r="J122" s="29">
        <f t="shared" ca="1" si="10"/>
        <v>2</v>
      </c>
      <c r="K122" s="29" t="str">
        <f t="shared" ca="1" si="11"/>
        <v/>
      </c>
      <c r="L122" s="29" t="str" cm="1">
        <f t="array" aca="1" ref="L122" ca="1">IFERROR(INDIRECT("$E"&amp;$K122,TRUE),"")</f>
        <v/>
      </c>
      <c r="M122" s="29" t="str" cm="1">
        <f t="array" aca="1" ref="M122" ca="1">IFERROR(INDIRECT("$F"&amp;$K122,TRUE),"")</f>
        <v/>
      </c>
    </row>
    <row r="123" spans="1:13" x14ac:dyDescent="0.45">
      <c r="A123" s="29" t="str" cm="1">
        <f t="array" aca="1" ref="A123" ca="1">INDIRECT("'積算の内訳（明細入力）'!$A"&amp;(ROW()+6),TRUE)&amp;""</f>
        <v/>
      </c>
      <c r="B123" s="29" t="str" cm="1">
        <f t="array" aca="1" ref="B123" ca="1">INDIRECT("'積算の内訳（明細入力）'!$B"&amp;(ROW()+6),TRUE)&amp;""</f>
        <v/>
      </c>
      <c r="C123" s="29" t="str">
        <f t="shared" ca="1" si="6"/>
        <v/>
      </c>
      <c r="D123" s="29" t="str">
        <f ca="1">IF($C123="","",COUNTIF($C$2:$C123,$C123))</f>
        <v/>
      </c>
      <c r="E123" s="29" t="str">
        <f t="shared" ca="1" si="7"/>
        <v/>
      </c>
      <c r="F123" s="29" t="str">
        <f t="shared" ca="1" si="8"/>
        <v/>
      </c>
      <c r="H123" s="29">
        <f t="shared" ca="1" si="9"/>
        <v>123</v>
      </c>
      <c r="I123" s="29" cm="1">
        <f t="array" aca="1" ref="I123" ca="1">IF(資金計画書!$E$2="資金分配団体",INDIRECT("リストデータ!$A"&amp;H123),INDIRECT("リストデータ!$C"&amp;H123))</f>
        <v>0</v>
      </c>
      <c r="J123" s="29">
        <f t="shared" ca="1" si="10"/>
        <v>2</v>
      </c>
      <c r="K123" s="29" t="str">
        <f t="shared" ca="1" si="11"/>
        <v/>
      </c>
      <c r="L123" s="29" t="str" cm="1">
        <f t="array" aca="1" ref="L123" ca="1">IFERROR(INDIRECT("$E"&amp;$K123,TRUE),"")</f>
        <v/>
      </c>
      <c r="M123" s="29" t="str" cm="1">
        <f t="array" aca="1" ref="M123" ca="1">IFERROR(INDIRECT("$F"&amp;$K123,TRUE),"")</f>
        <v/>
      </c>
    </row>
    <row r="124" spans="1:13" x14ac:dyDescent="0.45">
      <c r="A124" s="29" t="str" cm="1">
        <f t="array" aca="1" ref="A124" ca="1">INDIRECT("'積算の内訳（明細入力）'!$A"&amp;(ROW()+6),TRUE)&amp;""</f>
        <v/>
      </c>
      <c r="B124" s="29" t="str" cm="1">
        <f t="array" aca="1" ref="B124" ca="1">INDIRECT("'積算の内訳（明細入力）'!$B"&amp;(ROW()+6),TRUE)&amp;""</f>
        <v/>
      </c>
      <c r="C124" s="29" t="str">
        <f t="shared" ca="1" si="6"/>
        <v/>
      </c>
      <c r="D124" s="29" t="str">
        <f ca="1">IF($C124="","",COUNTIF($C$2:$C124,$C124))</f>
        <v/>
      </c>
      <c r="E124" s="29" t="str">
        <f t="shared" ca="1" si="7"/>
        <v/>
      </c>
      <c r="F124" s="29" t="str">
        <f t="shared" ca="1" si="8"/>
        <v/>
      </c>
      <c r="H124" s="29">
        <f t="shared" ca="1" si="9"/>
        <v>124</v>
      </c>
      <c r="I124" s="29" cm="1">
        <f t="array" aca="1" ref="I124" ca="1">IF(資金計画書!$E$2="資金分配団体",INDIRECT("リストデータ!$A"&amp;H124),INDIRECT("リストデータ!$C"&amp;H124))</f>
        <v>0</v>
      </c>
      <c r="J124" s="29">
        <f t="shared" ca="1" si="10"/>
        <v>2</v>
      </c>
      <c r="K124" s="29" t="str">
        <f t="shared" ca="1" si="11"/>
        <v/>
      </c>
      <c r="L124" s="29" t="str" cm="1">
        <f t="array" aca="1" ref="L124" ca="1">IFERROR(INDIRECT("$E"&amp;$K124,TRUE),"")</f>
        <v/>
      </c>
      <c r="M124" s="29" t="str" cm="1">
        <f t="array" aca="1" ref="M124" ca="1">IFERROR(INDIRECT("$F"&amp;$K124,TRUE),"")</f>
        <v/>
      </c>
    </row>
    <row r="125" spans="1:13" x14ac:dyDescent="0.45">
      <c r="A125" s="29" t="str" cm="1">
        <f t="array" aca="1" ref="A125" ca="1">INDIRECT("'積算の内訳（明細入力）'!$A"&amp;(ROW()+6),TRUE)&amp;""</f>
        <v/>
      </c>
      <c r="B125" s="29" t="str" cm="1">
        <f t="array" aca="1" ref="B125" ca="1">INDIRECT("'積算の内訳（明細入力）'!$B"&amp;(ROW()+6),TRUE)&amp;""</f>
        <v/>
      </c>
      <c r="C125" s="29" t="str">
        <f t="shared" ca="1" si="6"/>
        <v/>
      </c>
      <c r="D125" s="29" t="str">
        <f ca="1">IF($C125="","",COUNTIF($C$2:$C125,$C125))</f>
        <v/>
      </c>
      <c r="E125" s="29" t="str">
        <f t="shared" ca="1" si="7"/>
        <v/>
      </c>
      <c r="F125" s="29" t="str">
        <f t="shared" ca="1" si="8"/>
        <v/>
      </c>
      <c r="H125" s="29">
        <f t="shared" ca="1" si="9"/>
        <v>125</v>
      </c>
      <c r="I125" s="29" cm="1">
        <f t="array" aca="1" ref="I125" ca="1">IF(資金計画書!$E$2="資金分配団体",INDIRECT("リストデータ!$A"&amp;H125),INDIRECT("リストデータ!$C"&amp;H125))</f>
        <v>0</v>
      </c>
      <c r="J125" s="29">
        <f t="shared" ca="1" si="10"/>
        <v>2</v>
      </c>
      <c r="K125" s="29" t="str">
        <f t="shared" ca="1" si="11"/>
        <v/>
      </c>
      <c r="L125" s="29" t="str" cm="1">
        <f t="array" aca="1" ref="L125" ca="1">IFERROR(INDIRECT("$E"&amp;$K125,TRUE),"")</f>
        <v/>
      </c>
      <c r="M125" s="29" t="str" cm="1">
        <f t="array" aca="1" ref="M125" ca="1">IFERROR(INDIRECT("$F"&amp;$K125,TRUE),"")</f>
        <v/>
      </c>
    </row>
    <row r="126" spans="1:13" x14ac:dyDescent="0.45">
      <c r="A126" s="29" t="str" cm="1">
        <f t="array" aca="1" ref="A126" ca="1">INDIRECT("'積算の内訳（明細入力）'!$A"&amp;(ROW()+6),TRUE)&amp;""</f>
        <v/>
      </c>
      <c r="B126" s="29" t="str" cm="1">
        <f t="array" aca="1" ref="B126" ca="1">INDIRECT("'積算の内訳（明細入力）'!$B"&amp;(ROW()+6),TRUE)&amp;""</f>
        <v/>
      </c>
      <c r="C126" s="29" t="str">
        <f t="shared" ca="1" si="6"/>
        <v/>
      </c>
      <c r="D126" s="29" t="str">
        <f ca="1">IF($C126="","",COUNTIF($C$2:$C126,$C126))</f>
        <v/>
      </c>
      <c r="E126" s="29" t="str">
        <f t="shared" ca="1" si="7"/>
        <v/>
      </c>
      <c r="F126" s="29" t="str">
        <f t="shared" ca="1" si="8"/>
        <v/>
      </c>
      <c r="H126" s="29">
        <f t="shared" ca="1" si="9"/>
        <v>126</v>
      </c>
      <c r="I126" s="29" cm="1">
        <f t="array" aca="1" ref="I126" ca="1">IF(資金計画書!$E$2="資金分配団体",INDIRECT("リストデータ!$A"&amp;H126),INDIRECT("リストデータ!$C"&amp;H126))</f>
        <v>0</v>
      </c>
      <c r="J126" s="29">
        <f t="shared" ca="1" si="10"/>
        <v>2</v>
      </c>
      <c r="K126" s="29" t="str">
        <f t="shared" ca="1" si="11"/>
        <v/>
      </c>
      <c r="L126" s="29" t="str" cm="1">
        <f t="array" aca="1" ref="L126" ca="1">IFERROR(INDIRECT("$E"&amp;$K126,TRUE),"")</f>
        <v/>
      </c>
      <c r="M126" s="29" t="str" cm="1">
        <f t="array" aca="1" ref="M126" ca="1">IFERROR(INDIRECT("$F"&amp;$K126,TRUE),"")</f>
        <v/>
      </c>
    </row>
    <row r="127" spans="1:13" x14ac:dyDescent="0.45">
      <c r="A127" s="29" t="str" cm="1">
        <f t="array" aca="1" ref="A127" ca="1">INDIRECT("'積算の内訳（明細入力）'!$A"&amp;(ROW()+6),TRUE)&amp;""</f>
        <v/>
      </c>
      <c r="B127" s="29" t="str" cm="1">
        <f t="array" aca="1" ref="B127" ca="1">INDIRECT("'積算の内訳（明細入力）'!$B"&amp;(ROW()+6),TRUE)&amp;""</f>
        <v/>
      </c>
      <c r="C127" s="29" t="str">
        <f t="shared" ca="1" si="6"/>
        <v/>
      </c>
      <c r="D127" s="29" t="str">
        <f ca="1">IF($C127="","",COUNTIF($C$2:$C127,$C127))</f>
        <v/>
      </c>
      <c r="E127" s="29" t="str">
        <f t="shared" ca="1" si="7"/>
        <v/>
      </c>
      <c r="F127" s="29" t="str">
        <f t="shared" ca="1" si="8"/>
        <v/>
      </c>
      <c r="H127" s="29">
        <f t="shared" ca="1" si="9"/>
        <v>127</v>
      </c>
      <c r="I127" s="29" cm="1">
        <f t="array" aca="1" ref="I127" ca="1">IF(資金計画書!$E$2="資金分配団体",INDIRECT("リストデータ!$A"&amp;H127),INDIRECT("リストデータ!$C"&amp;H127))</f>
        <v>0</v>
      </c>
      <c r="J127" s="29">
        <f t="shared" ca="1" si="10"/>
        <v>2</v>
      </c>
      <c r="K127" s="29" t="str">
        <f t="shared" ca="1" si="11"/>
        <v/>
      </c>
      <c r="L127" s="29" t="str" cm="1">
        <f t="array" aca="1" ref="L127" ca="1">IFERROR(INDIRECT("$E"&amp;$K127,TRUE),"")</f>
        <v/>
      </c>
      <c r="M127" s="29" t="str" cm="1">
        <f t="array" aca="1" ref="M127" ca="1">IFERROR(INDIRECT("$F"&amp;$K127,TRUE),"")</f>
        <v/>
      </c>
    </row>
    <row r="128" spans="1:13" x14ac:dyDescent="0.45">
      <c r="A128" s="29" t="str" cm="1">
        <f t="array" aca="1" ref="A128" ca="1">INDIRECT("'積算の内訳（明細入力）'!$A"&amp;(ROW()+6),TRUE)&amp;""</f>
        <v/>
      </c>
      <c r="B128" s="29" t="str" cm="1">
        <f t="array" aca="1" ref="B128" ca="1">INDIRECT("'積算の内訳（明細入力）'!$B"&amp;(ROW()+6),TRUE)&amp;""</f>
        <v/>
      </c>
      <c r="C128" s="29" t="str">
        <f t="shared" ca="1" si="6"/>
        <v/>
      </c>
      <c r="D128" s="29" t="str">
        <f ca="1">IF($C128="","",COUNTIF($C$2:$C128,$C128))</f>
        <v/>
      </c>
      <c r="E128" s="29" t="str">
        <f t="shared" ca="1" si="7"/>
        <v/>
      </c>
      <c r="F128" s="29" t="str">
        <f t="shared" ca="1" si="8"/>
        <v/>
      </c>
      <c r="H128" s="29">
        <f t="shared" ca="1" si="9"/>
        <v>128</v>
      </c>
      <c r="I128" s="29" cm="1">
        <f t="array" aca="1" ref="I128" ca="1">IF(資金計画書!$E$2="資金分配団体",INDIRECT("リストデータ!$A"&amp;H128),INDIRECT("リストデータ!$C"&amp;H128))</f>
        <v>0</v>
      </c>
      <c r="J128" s="29">
        <f t="shared" ca="1" si="10"/>
        <v>2</v>
      </c>
      <c r="K128" s="29" t="str">
        <f t="shared" ca="1" si="11"/>
        <v/>
      </c>
      <c r="L128" s="29" t="str" cm="1">
        <f t="array" aca="1" ref="L128" ca="1">IFERROR(INDIRECT("$E"&amp;$K128,TRUE),"")</f>
        <v/>
      </c>
      <c r="M128" s="29" t="str" cm="1">
        <f t="array" aca="1" ref="M128" ca="1">IFERROR(INDIRECT("$F"&amp;$K128,TRUE),"")</f>
        <v/>
      </c>
    </row>
    <row r="129" spans="1:13" x14ac:dyDescent="0.45">
      <c r="A129" s="29" t="str" cm="1">
        <f t="array" aca="1" ref="A129" ca="1">INDIRECT("'積算の内訳（明細入力）'!$A"&amp;(ROW()+6),TRUE)&amp;""</f>
        <v/>
      </c>
      <c r="B129" s="29" t="str" cm="1">
        <f t="array" aca="1" ref="B129" ca="1">INDIRECT("'積算の内訳（明細入力）'!$B"&amp;(ROW()+6),TRUE)&amp;""</f>
        <v/>
      </c>
      <c r="C129" s="29" t="str">
        <f t="shared" ca="1" si="6"/>
        <v/>
      </c>
      <c r="D129" s="29" t="str">
        <f ca="1">IF($C129="","",COUNTIF($C$2:$C129,$C129))</f>
        <v/>
      </c>
      <c r="E129" s="29" t="str">
        <f t="shared" ca="1" si="7"/>
        <v/>
      </c>
      <c r="F129" s="29" t="str">
        <f t="shared" ca="1" si="8"/>
        <v/>
      </c>
      <c r="H129" s="29">
        <f t="shared" ca="1" si="9"/>
        <v>129</v>
      </c>
      <c r="I129" s="29" cm="1">
        <f t="array" aca="1" ref="I129" ca="1">IF(資金計画書!$E$2="資金分配団体",INDIRECT("リストデータ!$A"&amp;H129),INDIRECT("リストデータ!$C"&amp;H129))</f>
        <v>0</v>
      </c>
      <c r="J129" s="29">
        <f t="shared" ca="1" si="10"/>
        <v>2</v>
      </c>
      <c r="K129" s="29" t="str">
        <f t="shared" ca="1" si="11"/>
        <v/>
      </c>
      <c r="L129" s="29" t="str" cm="1">
        <f t="array" aca="1" ref="L129" ca="1">IFERROR(INDIRECT("$E"&amp;$K129,TRUE),"")</f>
        <v/>
      </c>
      <c r="M129" s="29" t="str" cm="1">
        <f t="array" aca="1" ref="M129" ca="1">IFERROR(INDIRECT("$F"&amp;$K129,TRUE),"")</f>
        <v/>
      </c>
    </row>
    <row r="130" spans="1:13" x14ac:dyDescent="0.45">
      <c r="A130" s="29" t="str" cm="1">
        <f t="array" aca="1" ref="A130" ca="1">INDIRECT("'積算の内訳（明細入力）'!$A"&amp;(ROW()+6),TRUE)&amp;""</f>
        <v/>
      </c>
      <c r="B130" s="29" t="str" cm="1">
        <f t="array" aca="1" ref="B130" ca="1">INDIRECT("'積算の内訳（明細入力）'!$B"&amp;(ROW()+6),TRUE)&amp;""</f>
        <v/>
      </c>
      <c r="C130" s="29" t="str">
        <f t="shared" ca="1" si="6"/>
        <v/>
      </c>
      <c r="D130" s="29" t="str">
        <f ca="1">IF($C130="","",COUNTIF($C$2:$C130,$C130))</f>
        <v/>
      </c>
      <c r="E130" s="29" t="str">
        <f t="shared" ca="1" si="7"/>
        <v/>
      </c>
      <c r="F130" s="29" t="str">
        <f t="shared" ca="1" si="8"/>
        <v/>
      </c>
      <c r="H130" s="29">
        <f t="shared" ca="1" si="9"/>
        <v>130</v>
      </c>
      <c r="I130" s="29" cm="1">
        <f t="array" aca="1" ref="I130" ca="1">IF(資金計画書!$E$2="資金分配団体",INDIRECT("リストデータ!$A"&amp;H130),INDIRECT("リストデータ!$C"&amp;H130))</f>
        <v>0</v>
      </c>
      <c r="J130" s="29">
        <f t="shared" ca="1" si="10"/>
        <v>2</v>
      </c>
      <c r="K130" s="29" t="str">
        <f t="shared" ca="1" si="11"/>
        <v/>
      </c>
      <c r="L130" s="29" t="str" cm="1">
        <f t="array" aca="1" ref="L130" ca="1">IFERROR(INDIRECT("$E"&amp;$K130,TRUE),"")</f>
        <v/>
      </c>
      <c r="M130" s="29" t="str" cm="1">
        <f t="array" aca="1" ref="M130" ca="1">IFERROR(INDIRECT("$F"&amp;$K130,TRUE),"")</f>
        <v/>
      </c>
    </row>
    <row r="131" spans="1:13" x14ac:dyDescent="0.45">
      <c r="A131" s="29" t="str" cm="1">
        <f t="array" aca="1" ref="A131" ca="1">INDIRECT("'積算の内訳（明細入力）'!$A"&amp;(ROW()+6),TRUE)&amp;""</f>
        <v/>
      </c>
      <c r="B131" s="29" t="str" cm="1">
        <f t="array" aca="1" ref="B131" ca="1">INDIRECT("'積算の内訳（明細入力）'!$B"&amp;(ROW()+6),TRUE)&amp;""</f>
        <v/>
      </c>
      <c r="C131" s="29" t="str">
        <f t="shared" ref="C131:C194" ca="1" si="12">A131&amp;B131</f>
        <v/>
      </c>
      <c r="D131" s="29" t="str">
        <f ca="1">IF($C131="","",COUNTIF($C$2:$C131,$C131))</f>
        <v/>
      </c>
      <c r="E131" s="29" t="str">
        <f t="shared" ref="E131:E194" ca="1" si="13">IF(D131=1,A131,"")</f>
        <v/>
      </c>
      <c r="F131" s="29" t="str">
        <f t="shared" ref="F131:F194" ca="1" si="14">IF(D131=1,B131,"")</f>
        <v/>
      </c>
      <c r="H131" s="29">
        <f t="shared" ca="1" si="9"/>
        <v>131</v>
      </c>
      <c r="I131" s="29" cm="1">
        <f t="array" aca="1" ref="I131" ca="1">IF(資金計画書!$E$2="資金分配団体",INDIRECT("リストデータ!$A"&amp;H131),INDIRECT("リストデータ!$C"&amp;H131))</f>
        <v>0</v>
      </c>
      <c r="J131" s="29">
        <f t="shared" ca="1" si="10"/>
        <v>2</v>
      </c>
      <c r="K131" s="29" t="str">
        <f t="shared" ca="1" si="11"/>
        <v/>
      </c>
      <c r="L131" s="29" t="str" cm="1">
        <f t="array" aca="1" ref="L131" ca="1">IFERROR(INDIRECT("$E"&amp;$K131,TRUE),"")</f>
        <v/>
      </c>
      <c r="M131" s="29" t="str" cm="1">
        <f t="array" aca="1" ref="M131" ca="1">IFERROR(INDIRECT("$F"&amp;$K131,TRUE),"")</f>
        <v/>
      </c>
    </row>
    <row r="132" spans="1:13" x14ac:dyDescent="0.45">
      <c r="A132" s="29" t="str" cm="1">
        <f t="array" aca="1" ref="A132" ca="1">INDIRECT("'積算の内訳（明細入力）'!$A"&amp;(ROW()+6),TRUE)&amp;""</f>
        <v/>
      </c>
      <c r="B132" s="29" t="str" cm="1">
        <f t="array" aca="1" ref="B132" ca="1">INDIRECT("'積算の内訳（明細入力）'!$B"&amp;(ROW()+6),TRUE)&amp;""</f>
        <v/>
      </c>
      <c r="C132" s="29" t="str">
        <f t="shared" ca="1" si="12"/>
        <v/>
      </c>
      <c r="D132" s="29" t="str">
        <f ca="1">IF($C132="","",COUNTIF($C$2:$C132,$C132))</f>
        <v/>
      </c>
      <c r="E132" s="29" t="str">
        <f t="shared" ca="1" si="13"/>
        <v/>
      </c>
      <c r="F132" s="29" t="str">
        <f t="shared" ca="1" si="14"/>
        <v/>
      </c>
      <c r="H132" s="29">
        <f t="shared" ref="H132:H195" ca="1" si="15">IF(ISERROR(MATCH($I131,INDIRECT("$E"&amp;($K131+1)&amp;":$E$201",TRUE),0)),H131+1,H131)</f>
        <v>132</v>
      </c>
      <c r="I132" s="29" cm="1">
        <f t="array" aca="1" ref="I132" ca="1">IF(資金計画書!$E$2="資金分配団体",INDIRECT("リストデータ!$A"&amp;H132),INDIRECT("リストデータ!$C"&amp;H132))</f>
        <v>0</v>
      </c>
      <c r="J132" s="29">
        <f t="shared" ref="J132:J195" ca="1" si="16">IF($H131&lt;&gt;$H132,2,$K131+1)</f>
        <v>2</v>
      </c>
      <c r="K132" s="29" t="str">
        <f t="shared" ref="K132:K195" ca="1" si="17">IFERROR(MATCH($I132,INDIRECT("$E"&amp;$J132&amp;":$E$201",TRUE),0)+($J132-1),"")</f>
        <v/>
      </c>
      <c r="L132" s="29" t="str" cm="1">
        <f t="array" aca="1" ref="L132" ca="1">IFERROR(INDIRECT("$E"&amp;$K132,TRUE),"")</f>
        <v/>
      </c>
      <c r="M132" s="29" t="str" cm="1">
        <f t="array" aca="1" ref="M132" ca="1">IFERROR(INDIRECT("$F"&amp;$K132,TRUE),"")</f>
        <v/>
      </c>
    </row>
    <row r="133" spans="1:13" x14ac:dyDescent="0.45">
      <c r="A133" s="29" t="str" cm="1">
        <f t="array" aca="1" ref="A133" ca="1">INDIRECT("'積算の内訳（明細入力）'!$A"&amp;(ROW()+6),TRUE)&amp;""</f>
        <v/>
      </c>
      <c r="B133" s="29" t="str" cm="1">
        <f t="array" aca="1" ref="B133" ca="1">INDIRECT("'積算の内訳（明細入力）'!$B"&amp;(ROW()+6),TRUE)&amp;""</f>
        <v/>
      </c>
      <c r="C133" s="29" t="str">
        <f t="shared" ca="1" si="12"/>
        <v/>
      </c>
      <c r="D133" s="29" t="str">
        <f ca="1">IF($C133="","",COUNTIF($C$2:$C133,$C133))</f>
        <v/>
      </c>
      <c r="E133" s="29" t="str">
        <f t="shared" ca="1" si="13"/>
        <v/>
      </c>
      <c r="F133" s="29" t="str">
        <f t="shared" ca="1" si="14"/>
        <v/>
      </c>
      <c r="H133" s="29">
        <f t="shared" ca="1" si="15"/>
        <v>133</v>
      </c>
      <c r="I133" s="29" cm="1">
        <f t="array" aca="1" ref="I133" ca="1">IF(資金計画書!$E$2="資金分配団体",INDIRECT("リストデータ!$A"&amp;H133),INDIRECT("リストデータ!$C"&amp;H133))</f>
        <v>0</v>
      </c>
      <c r="J133" s="29">
        <f t="shared" ca="1" si="16"/>
        <v>2</v>
      </c>
      <c r="K133" s="29" t="str">
        <f t="shared" ca="1" si="17"/>
        <v/>
      </c>
      <c r="L133" s="29" t="str" cm="1">
        <f t="array" aca="1" ref="L133" ca="1">IFERROR(INDIRECT("$E"&amp;$K133,TRUE),"")</f>
        <v/>
      </c>
      <c r="M133" s="29" t="str" cm="1">
        <f t="array" aca="1" ref="M133" ca="1">IFERROR(INDIRECT("$F"&amp;$K133,TRUE),"")</f>
        <v/>
      </c>
    </row>
    <row r="134" spans="1:13" x14ac:dyDescent="0.45">
      <c r="A134" s="29" t="str" cm="1">
        <f t="array" aca="1" ref="A134" ca="1">INDIRECT("'積算の内訳（明細入力）'!$A"&amp;(ROW()+6),TRUE)&amp;""</f>
        <v/>
      </c>
      <c r="B134" s="29" t="str" cm="1">
        <f t="array" aca="1" ref="B134" ca="1">INDIRECT("'積算の内訳（明細入力）'!$B"&amp;(ROW()+6),TRUE)&amp;""</f>
        <v/>
      </c>
      <c r="C134" s="29" t="str">
        <f t="shared" ca="1" si="12"/>
        <v/>
      </c>
      <c r="D134" s="29" t="str">
        <f ca="1">IF($C134="","",COUNTIF($C$2:$C134,$C134))</f>
        <v/>
      </c>
      <c r="E134" s="29" t="str">
        <f t="shared" ca="1" si="13"/>
        <v/>
      </c>
      <c r="F134" s="29" t="str">
        <f t="shared" ca="1" si="14"/>
        <v/>
      </c>
      <c r="H134" s="29">
        <f t="shared" ca="1" si="15"/>
        <v>134</v>
      </c>
      <c r="I134" s="29" cm="1">
        <f t="array" aca="1" ref="I134" ca="1">IF(資金計画書!$E$2="資金分配団体",INDIRECT("リストデータ!$A"&amp;H134),INDIRECT("リストデータ!$C"&amp;H134))</f>
        <v>0</v>
      </c>
      <c r="J134" s="29">
        <f t="shared" ca="1" si="16"/>
        <v>2</v>
      </c>
      <c r="K134" s="29" t="str">
        <f t="shared" ca="1" si="17"/>
        <v/>
      </c>
      <c r="L134" s="29" t="str" cm="1">
        <f t="array" aca="1" ref="L134" ca="1">IFERROR(INDIRECT("$E"&amp;$K134,TRUE),"")</f>
        <v/>
      </c>
      <c r="M134" s="29" t="str" cm="1">
        <f t="array" aca="1" ref="M134" ca="1">IFERROR(INDIRECT("$F"&amp;$K134,TRUE),"")</f>
        <v/>
      </c>
    </row>
    <row r="135" spans="1:13" x14ac:dyDescent="0.45">
      <c r="A135" s="29" t="str" cm="1">
        <f t="array" aca="1" ref="A135" ca="1">INDIRECT("'積算の内訳（明細入力）'!$A"&amp;(ROW()+6),TRUE)&amp;""</f>
        <v/>
      </c>
      <c r="B135" s="29" t="str" cm="1">
        <f t="array" aca="1" ref="B135" ca="1">INDIRECT("'積算の内訳（明細入力）'!$B"&amp;(ROW()+6),TRUE)&amp;""</f>
        <v/>
      </c>
      <c r="C135" s="29" t="str">
        <f t="shared" ca="1" si="12"/>
        <v/>
      </c>
      <c r="D135" s="29" t="str">
        <f ca="1">IF($C135="","",COUNTIF($C$2:$C135,$C135))</f>
        <v/>
      </c>
      <c r="E135" s="29" t="str">
        <f t="shared" ca="1" si="13"/>
        <v/>
      </c>
      <c r="F135" s="29" t="str">
        <f t="shared" ca="1" si="14"/>
        <v/>
      </c>
      <c r="H135" s="29">
        <f t="shared" ca="1" si="15"/>
        <v>135</v>
      </c>
      <c r="I135" s="29" cm="1">
        <f t="array" aca="1" ref="I135" ca="1">IF(資金計画書!$E$2="資金分配団体",INDIRECT("リストデータ!$A"&amp;H135),INDIRECT("リストデータ!$C"&amp;H135))</f>
        <v>0</v>
      </c>
      <c r="J135" s="29">
        <f t="shared" ca="1" si="16"/>
        <v>2</v>
      </c>
      <c r="K135" s="29" t="str">
        <f t="shared" ca="1" si="17"/>
        <v/>
      </c>
      <c r="L135" s="29" t="str" cm="1">
        <f t="array" aca="1" ref="L135" ca="1">IFERROR(INDIRECT("$E"&amp;$K135,TRUE),"")</f>
        <v/>
      </c>
      <c r="M135" s="29" t="str" cm="1">
        <f t="array" aca="1" ref="M135" ca="1">IFERROR(INDIRECT("$F"&amp;$K135,TRUE),"")</f>
        <v/>
      </c>
    </row>
    <row r="136" spans="1:13" x14ac:dyDescent="0.45">
      <c r="A136" s="29" t="str" cm="1">
        <f t="array" aca="1" ref="A136" ca="1">INDIRECT("'積算の内訳（明細入力）'!$A"&amp;(ROW()+6),TRUE)&amp;""</f>
        <v/>
      </c>
      <c r="B136" s="29" t="str" cm="1">
        <f t="array" aca="1" ref="B136" ca="1">INDIRECT("'積算の内訳（明細入力）'!$B"&amp;(ROW()+6),TRUE)&amp;""</f>
        <v/>
      </c>
      <c r="C136" s="29" t="str">
        <f t="shared" ca="1" si="12"/>
        <v/>
      </c>
      <c r="D136" s="29" t="str">
        <f ca="1">IF($C136="","",COUNTIF($C$2:$C136,$C136))</f>
        <v/>
      </c>
      <c r="E136" s="29" t="str">
        <f t="shared" ca="1" si="13"/>
        <v/>
      </c>
      <c r="F136" s="29" t="str">
        <f t="shared" ca="1" si="14"/>
        <v/>
      </c>
      <c r="H136" s="29">
        <f t="shared" ca="1" si="15"/>
        <v>136</v>
      </c>
      <c r="I136" s="29" cm="1">
        <f t="array" aca="1" ref="I136" ca="1">IF(資金計画書!$E$2="資金分配団体",INDIRECT("リストデータ!$A"&amp;H136),INDIRECT("リストデータ!$C"&amp;H136))</f>
        <v>0</v>
      </c>
      <c r="J136" s="29">
        <f t="shared" ca="1" si="16"/>
        <v>2</v>
      </c>
      <c r="K136" s="29" t="str">
        <f t="shared" ca="1" si="17"/>
        <v/>
      </c>
      <c r="L136" s="29" t="str" cm="1">
        <f t="array" aca="1" ref="L136" ca="1">IFERROR(INDIRECT("$E"&amp;$K136,TRUE),"")</f>
        <v/>
      </c>
      <c r="M136" s="29" t="str" cm="1">
        <f t="array" aca="1" ref="M136" ca="1">IFERROR(INDIRECT("$F"&amp;$K136,TRUE),"")</f>
        <v/>
      </c>
    </row>
    <row r="137" spans="1:13" x14ac:dyDescent="0.45">
      <c r="A137" s="29" t="str" cm="1">
        <f t="array" aca="1" ref="A137" ca="1">INDIRECT("'積算の内訳（明細入力）'!$A"&amp;(ROW()+6),TRUE)&amp;""</f>
        <v/>
      </c>
      <c r="B137" s="29" t="str" cm="1">
        <f t="array" aca="1" ref="B137" ca="1">INDIRECT("'積算の内訳（明細入力）'!$B"&amp;(ROW()+6),TRUE)&amp;""</f>
        <v/>
      </c>
      <c r="C137" s="29" t="str">
        <f t="shared" ca="1" si="12"/>
        <v/>
      </c>
      <c r="D137" s="29" t="str">
        <f ca="1">IF($C137="","",COUNTIF($C$2:$C137,$C137))</f>
        <v/>
      </c>
      <c r="E137" s="29" t="str">
        <f t="shared" ca="1" si="13"/>
        <v/>
      </c>
      <c r="F137" s="29" t="str">
        <f t="shared" ca="1" si="14"/>
        <v/>
      </c>
      <c r="H137" s="29">
        <f t="shared" ca="1" si="15"/>
        <v>137</v>
      </c>
      <c r="I137" s="29" cm="1">
        <f t="array" aca="1" ref="I137" ca="1">IF(資金計画書!$E$2="資金分配団体",INDIRECT("リストデータ!$A"&amp;H137),INDIRECT("リストデータ!$C"&amp;H137))</f>
        <v>0</v>
      </c>
      <c r="J137" s="29">
        <f t="shared" ca="1" si="16"/>
        <v>2</v>
      </c>
      <c r="K137" s="29" t="str">
        <f t="shared" ca="1" si="17"/>
        <v/>
      </c>
      <c r="L137" s="29" t="str" cm="1">
        <f t="array" aca="1" ref="L137" ca="1">IFERROR(INDIRECT("$E"&amp;$K137,TRUE),"")</f>
        <v/>
      </c>
      <c r="M137" s="29" t="str" cm="1">
        <f t="array" aca="1" ref="M137" ca="1">IFERROR(INDIRECT("$F"&amp;$K137,TRUE),"")</f>
        <v/>
      </c>
    </row>
    <row r="138" spans="1:13" x14ac:dyDescent="0.45">
      <c r="A138" s="29" t="str" cm="1">
        <f t="array" aca="1" ref="A138" ca="1">INDIRECT("'積算の内訳（明細入力）'!$A"&amp;(ROW()+6),TRUE)&amp;""</f>
        <v/>
      </c>
      <c r="B138" s="29" t="str" cm="1">
        <f t="array" aca="1" ref="B138" ca="1">INDIRECT("'積算の内訳（明細入力）'!$B"&amp;(ROW()+6),TRUE)&amp;""</f>
        <v/>
      </c>
      <c r="C138" s="29" t="str">
        <f t="shared" ca="1" si="12"/>
        <v/>
      </c>
      <c r="D138" s="29" t="str">
        <f ca="1">IF($C138="","",COUNTIF($C$2:$C138,$C138))</f>
        <v/>
      </c>
      <c r="E138" s="29" t="str">
        <f t="shared" ca="1" si="13"/>
        <v/>
      </c>
      <c r="F138" s="29" t="str">
        <f t="shared" ca="1" si="14"/>
        <v/>
      </c>
      <c r="H138" s="29">
        <f t="shared" ca="1" si="15"/>
        <v>138</v>
      </c>
      <c r="I138" s="29" cm="1">
        <f t="array" aca="1" ref="I138" ca="1">IF(資金計画書!$E$2="資金分配団体",INDIRECT("リストデータ!$A"&amp;H138),INDIRECT("リストデータ!$C"&amp;H138))</f>
        <v>0</v>
      </c>
      <c r="J138" s="29">
        <f t="shared" ca="1" si="16"/>
        <v>2</v>
      </c>
      <c r="K138" s="29" t="str">
        <f t="shared" ca="1" si="17"/>
        <v/>
      </c>
      <c r="L138" s="29" t="str" cm="1">
        <f t="array" aca="1" ref="L138" ca="1">IFERROR(INDIRECT("$E"&amp;$K138,TRUE),"")</f>
        <v/>
      </c>
      <c r="M138" s="29" t="str" cm="1">
        <f t="array" aca="1" ref="M138" ca="1">IFERROR(INDIRECT("$F"&amp;$K138,TRUE),"")</f>
        <v/>
      </c>
    </row>
    <row r="139" spans="1:13" x14ac:dyDescent="0.45">
      <c r="A139" s="29" t="str" cm="1">
        <f t="array" aca="1" ref="A139" ca="1">INDIRECT("'積算の内訳（明細入力）'!$A"&amp;(ROW()+6),TRUE)&amp;""</f>
        <v/>
      </c>
      <c r="B139" s="29" t="str" cm="1">
        <f t="array" aca="1" ref="B139" ca="1">INDIRECT("'積算の内訳（明細入力）'!$B"&amp;(ROW()+6),TRUE)&amp;""</f>
        <v/>
      </c>
      <c r="C139" s="29" t="str">
        <f t="shared" ca="1" si="12"/>
        <v/>
      </c>
      <c r="D139" s="29" t="str">
        <f ca="1">IF($C139="","",COUNTIF($C$2:$C139,$C139))</f>
        <v/>
      </c>
      <c r="E139" s="29" t="str">
        <f t="shared" ca="1" si="13"/>
        <v/>
      </c>
      <c r="F139" s="29" t="str">
        <f t="shared" ca="1" si="14"/>
        <v/>
      </c>
      <c r="H139" s="29">
        <f t="shared" ca="1" si="15"/>
        <v>139</v>
      </c>
      <c r="I139" s="29" cm="1">
        <f t="array" aca="1" ref="I139" ca="1">IF(資金計画書!$E$2="資金分配団体",INDIRECT("リストデータ!$A"&amp;H139),INDIRECT("リストデータ!$C"&amp;H139))</f>
        <v>0</v>
      </c>
      <c r="J139" s="29">
        <f t="shared" ca="1" si="16"/>
        <v>2</v>
      </c>
      <c r="K139" s="29" t="str">
        <f t="shared" ca="1" si="17"/>
        <v/>
      </c>
      <c r="L139" s="29" t="str" cm="1">
        <f t="array" aca="1" ref="L139" ca="1">IFERROR(INDIRECT("$E"&amp;$K139,TRUE),"")</f>
        <v/>
      </c>
      <c r="M139" s="29" t="str" cm="1">
        <f t="array" aca="1" ref="M139" ca="1">IFERROR(INDIRECT("$F"&amp;$K139,TRUE),"")</f>
        <v/>
      </c>
    </row>
    <row r="140" spans="1:13" x14ac:dyDescent="0.45">
      <c r="A140" s="29" t="str" cm="1">
        <f t="array" aca="1" ref="A140" ca="1">INDIRECT("'積算の内訳（明細入力）'!$A"&amp;(ROW()+6),TRUE)&amp;""</f>
        <v/>
      </c>
      <c r="B140" s="29" t="str" cm="1">
        <f t="array" aca="1" ref="B140" ca="1">INDIRECT("'積算の内訳（明細入力）'!$B"&amp;(ROW()+6),TRUE)&amp;""</f>
        <v/>
      </c>
      <c r="C140" s="29" t="str">
        <f t="shared" ca="1" si="12"/>
        <v/>
      </c>
      <c r="D140" s="29" t="str">
        <f ca="1">IF($C140="","",COUNTIF($C$2:$C140,$C140))</f>
        <v/>
      </c>
      <c r="E140" s="29" t="str">
        <f t="shared" ca="1" si="13"/>
        <v/>
      </c>
      <c r="F140" s="29" t="str">
        <f t="shared" ca="1" si="14"/>
        <v/>
      </c>
      <c r="H140" s="29">
        <f t="shared" ca="1" si="15"/>
        <v>140</v>
      </c>
      <c r="I140" s="29" cm="1">
        <f t="array" aca="1" ref="I140" ca="1">IF(資金計画書!$E$2="資金分配団体",INDIRECT("リストデータ!$A"&amp;H140),INDIRECT("リストデータ!$C"&amp;H140))</f>
        <v>0</v>
      </c>
      <c r="J140" s="29">
        <f t="shared" ca="1" si="16"/>
        <v>2</v>
      </c>
      <c r="K140" s="29" t="str">
        <f t="shared" ca="1" si="17"/>
        <v/>
      </c>
      <c r="L140" s="29" t="str" cm="1">
        <f t="array" aca="1" ref="L140" ca="1">IFERROR(INDIRECT("$E"&amp;$K140,TRUE),"")</f>
        <v/>
      </c>
      <c r="M140" s="29" t="str" cm="1">
        <f t="array" aca="1" ref="M140" ca="1">IFERROR(INDIRECT("$F"&amp;$K140,TRUE),"")</f>
        <v/>
      </c>
    </row>
    <row r="141" spans="1:13" x14ac:dyDescent="0.45">
      <c r="A141" s="29" t="str" cm="1">
        <f t="array" aca="1" ref="A141" ca="1">INDIRECT("'積算の内訳（明細入力）'!$A"&amp;(ROW()+6),TRUE)&amp;""</f>
        <v/>
      </c>
      <c r="B141" s="29" t="str" cm="1">
        <f t="array" aca="1" ref="B141" ca="1">INDIRECT("'積算の内訳（明細入力）'!$B"&amp;(ROW()+6),TRUE)&amp;""</f>
        <v/>
      </c>
      <c r="C141" s="29" t="str">
        <f t="shared" ca="1" si="12"/>
        <v/>
      </c>
      <c r="D141" s="29" t="str">
        <f ca="1">IF($C141="","",COUNTIF($C$2:$C141,$C141))</f>
        <v/>
      </c>
      <c r="E141" s="29" t="str">
        <f t="shared" ca="1" si="13"/>
        <v/>
      </c>
      <c r="F141" s="29" t="str">
        <f t="shared" ca="1" si="14"/>
        <v/>
      </c>
      <c r="H141" s="29">
        <f t="shared" ca="1" si="15"/>
        <v>141</v>
      </c>
      <c r="I141" s="29" cm="1">
        <f t="array" aca="1" ref="I141" ca="1">IF(資金計画書!$E$2="資金分配団体",INDIRECT("リストデータ!$A"&amp;H141),INDIRECT("リストデータ!$C"&amp;H141))</f>
        <v>0</v>
      </c>
      <c r="J141" s="29">
        <f t="shared" ca="1" si="16"/>
        <v>2</v>
      </c>
      <c r="K141" s="29" t="str">
        <f t="shared" ca="1" si="17"/>
        <v/>
      </c>
      <c r="L141" s="29" t="str" cm="1">
        <f t="array" aca="1" ref="L141" ca="1">IFERROR(INDIRECT("$E"&amp;$K141,TRUE),"")</f>
        <v/>
      </c>
      <c r="M141" s="29" t="str" cm="1">
        <f t="array" aca="1" ref="M141" ca="1">IFERROR(INDIRECT("$F"&amp;$K141,TRUE),"")</f>
        <v/>
      </c>
    </row>
    <row r="142" spans="1:13" x14ac:dyDescent="0.45">
      <c r="A142" s="29" t="str" cm="1">
        <f t="array" aca="1" ref="A142" ca="1">INDIRECT("'積算の内訳（明細入力）'!$A"&amp;(ROW()+6),TRUE)&amp;""</f>
        <v/>
      </c>
      <c r="B142" s="29" t="str" cm="1">
        <f t="array" aca="1" ref="B142" ca="1">INDIRECT("'積算の内訳（明細入力）'!$B"&amp;(ROW()+6),TRUE)&amp;""</f>
        <v/>
      </c>
      <c r="C142" s="29" t="str">
        <f t="shared" ca="1" si="12"/>
        <v/>
      </c>
      <c r="D142" s="29" t="str">
        <f ca="1">IF($C142="","",COUNTIF($C$2:$C142,$C142))</f>
        <v/>
      </c>
      <c r="E142" s="29" t="str">
        <f t="shared" ca="1" si="13"/>
        <v/>
      </c>
      <c r="F142" s="29" t="str">
        <f t="shared" ca="1" si="14"/>
        <v/>
      </c>
      <c r="H142" s="29">
        <f t="shared" ca="1" si="15"/>
        <v>142</v>
      </c>
      <c r="I142" s="29" cm="1">
        <f t="array" aca="1" ref="I142" ca="1">IF(資金計画書!$E$2="資金分配団体",INDIRECT("リストデータ!$A"&amp;H142),INDIRECT("リストデータ!$C"&amp;H142))</f>
        <v>0</v>
      </c>
      <c r="J142" s="29">
        <f t="shared" ca="1" si="16"/>
        <v>2</v>
      </c>
      <c r="K142" s="29" t="str">
        <f t="shared" ca="1" si="17"/>
        <v/>
      </c>
      <c r="L142" s="29" t="str" cm="1">
        <f t="array" aca="1" ref="L142" ca="1">IFERROR(INDIRECT("$E"&amp;$K142,TRUE),"")</f>
        <v/>
      </c>
      <c r="M142" s="29" t="str" cm="1">
        <f t="array" aca="1" ref="M142" ca="1">IFERROR(INDIRECT("$F"&amp;$K142,TRUE),"")</f>
        <v/>
      </c>
    </row>
    <row r="143" spans="1:13" x14ac:dyDescent="0.45">
      <c r="A143" s="29" t="str" cm="1">
        <f t="array" aca="1" ref="A143" ca="1">INDIRECT("'積算の内訳（明細入力）'!$A"&amp;(ROW()+6),TRUE)&amp;""</f>
        <v/>
      </c>
      <c r="B143" s="29" t="str" cm="1">
        <f t="array" aca="1" ref="B143" ca="1">INDIRECT("'積算の内訳（明細入力）'!$B"&amp;(ROW()+6),TRUE)&amp;""</f>
        <v/>
      </c>
      <c r="C143" s="29" t="str">
        <f t="shared" ca="1" si="12"/>
        <v/>
      </c>
      <c r="D143" s="29" t="str">
        <f ca="1">IF($C143="","",COUNTIF($C$2:$C143,$C143))</f>
        <v/>
      </c>
      <c r="E143" s="29" t="str">
        <f t="shared" ca="1" si="13"/>
        <v/>
      </c>
      <c r="F143" s="29" t="str">
        <f t="shared" ca="1" si="14"/>
        <v/>
      </c>
      <c r="H143" s="29">
        <f t="shared" ca="1" si="15"/>
        <v>143</v>
      </c>
      <c r="I143" s="29" cm="1">
        <f t="array" aca="1" ref="I143" ca="1">IF(資金計画書!$E$2="資金分配団体",INDIRECT("リストデータ!$A"&amp;H143),INDIRECT("リストデータ!$C"&amp;H143))</f>
        <v>0</v>
      </c>
      <c r="J143" s="29">
        <f t="shared" ca="1" si="16"/>
        <v>2</v>
      </c>
      <c r="K143" s="29" t="str">
        <f t="shared" ca="1" si="17"/>
        <v/>
      </c>
      <c r="L143" s="29" t="str" cm="1">
        <f t="array" aca="1" ref="L143" ca="1">IFERROR(INDIRECT("$E"&amp;$K143,TRUE),"")</f>
        <v/>
      </c>
      <c r="M143" s="29" t="str" cm="1">
        <f t="array" aca="1" ref="M143" ca="1">IFERROR(INDIRECT("$F"&amp;$K143,TRUE),"")</f>
        <v/>
      </c>
    </row>
    <row r="144" spans="1:13" x14ac:dyDescent="0.45">
      <c r="A144" s="29" t="str" cm="1">
        <f t="array" aca="1" ref="A144" ca="1">INDIRECT("'積算の内訳（明細入力）'!$A"&amp;(ROW()+6),TRUE)&amp;""</f>
        <v/>
      </c>
      <c r="B144" s="29" t="str" cm="1">
        <f t="array" aca="1" ref="B144" ca="1">INDIRECT("'積算の内訳（明細入力）'!$B"&amp;(ROW()+6),TRUE)&amp;""</f>
        <v/>
      </c>
      <c r="C144" s="29" t="str">
        <f t="shared" ca="1" si="12"/>
        <v/>
      </c>
      <c r="D144" s="29" t="str">
        <f ca="1">IF($C144="","",COUNTIF($C$2:$C144,$C144))</f>
        <v/>
      </c>
      <c r="E144" s="29" t="str">
        <f t="shared" ca="1" si="13"/>
        <v/>
      </c>
      <c r="F144" s="29" t="str">
        <f t="shared" ca="1" si="14"/>
        <v/>
      </c>
      <c r="H144" s="29">
        <f t="shared" ca="1" si="15"/>
        <v>144</v>
      </c>
      <c r="I144" s="29" cm="1">
        <f t="array" aca="1" ref="I144" ca="1">IF(資金計画書!$E$2="資金分配団体",INDIRECT("リストデータ!$A"&amp;H144),INDIRECT("リストデータ!$C"&amp;H144))</f>
        <v>0</v>
      </c>
      <c r="J144" s="29">
        <f t="shared" ca="1" si="16"/>
        <v>2</v>
      </c>
      <c r="K144" s="29" t="str">
        <f t="shared" ca="1" si="17"/>
        <v/>
      </c>
      <c r="L144" s="29" t="str" cm="1">
        <f t="array" aca="1" ref="L144" ca="1">IFERROR(INDIRECT("$E"&amp;$K144,TRUE),"")</f>
        <v/>
      </c>
      <c r="M144" s="29" t="str" cm="1">
        <f t="array" aca="1" ref="M144" ca="1">IFERROR(INDIRECT("$F"&amp;$K144,TRUE),"")</f>
        <v/>
      </c>
    </row>
    <row r="145" spans="1:13" x14ac:dyDescent="0.45">
      <c r="A145" s="29" t="str" cm="1">
        <f t="array" aca="1" ref="A145" ca="1">INDIRECT("'積算の内訳（明細入力）'!$A"&amp;(ROW()+6),TRUE)&amp;""</f>
        <v/>
      </c>
      <c r="B145" s="29" t="str" cm="1">
        <f t="array" aca="1" ref="B145" ca="1">INDIRECT("'積算の内訳（明細入力）'!$B"&amp;(ROW()+6),TRUE)&amp;""</f>
        <v/>
      </c>
      <c r="C145" s="29" t="str">
        <f t="shared" ca="1" si="12"/>
        <v/>
      </c>
      <c r="D145" s="29" t="str">
        <f ca="1">IF($C145="","",COUNTIF($C$2:$C145,$C145))</f>
        <v/>
      </c>
      <c r="E145" s="29" t="str">
        <f t="shared" ca="1" si="13"/>
        <v/>
      </c>
      <c r="F145" s="29" t="str">
        <f t="shared" ca="1" si="14"/>
        <v/>
      </c>
      <c r="H145" s="29">
        <f t="shared" ca="1" si="15"/>
        <v>145</v>
      </c>
      <c r="I145" s="29" cm="1">
        <f t="array" aca="1" ref="I145" ca="1">IF(資金計画書!$E$2="資金分配団体",INDIRECT("リストデータ!$A"&amp;H145),INDIRECT("リストデータ!$C"&amp;H145))</f>
        <v>0</v>
      </c>
      <c r="J145" s="29">
        <f t="shared" ca="1" si="16"/>
        <v>2</v>
      </c>
      <c r="K145" s="29" t="str">
        <f t="shared" ca="1" si="17"/>
        <v/>
      </c>
      <c r="L145" s="29" t="str" cm="1">
        <f t="array" aca="1" ref="L145" ca="1">IFERROR(INDIRECT("$E"&amp;$K145,TRUE),"")</f>
        <v/>
      </c>
      <c r="M145" s="29" t="str" cm="1">
        <f t="array" aca="1" ref="M145" ca="1">IFERROR(INDIRECT("$F"&amp;$K145,TRUE),"")</f>
        <v/>
      </c>
    </row>
    <row r="146" spans="1:13" x14ac:dyDescent="0.45">
      <c r="A146" s="29" t="str" cm="1">
        <f t="array" aca="1" ref="A146" ca="1">INDIRECT("'積算の内訳（明細入力）'!$A"&amp;(ROW()+6),TRUE)&amp;""</f>
        <v/>
      </c>
      <c r="B146" s="29" t="str" cm="1">
        <f t="array" aca="1" ref="B146" ca="1">INDIRECT("'積算の内訳（明細入力）'!$B"&amp;(ROW()+6),TRUE)&amp;""</f>
        <v/>
      </c>
      <c r="C146" s="29" t="str">
        <f t="shared" ca="1" si="12"/>
        <v/>
      </c>
      <c r="D146" s="29" t="str">
        <f ca="1">IF($C146="","",COUNTIF($C$2:$C146,$C146))</f>
        <v/>
      </c>
      <c r="E146" s="29" t="str">
        <f t="shared" ca="1" si="13"/>
        <v/>
      </c>
      <c r="F146" s="29" t="str">
        <f t="shared" ca="1" si="14"/>
        <v/>
      </c>
      <c r="H146" s="29">
        <f t="shared" ca="1" si="15"/>
        <v>146</v>
      </c>
      <c r="I146" s="29" cm="1">
        <f t="array" aca="1" ref="I146" ca="1">IF(資金計画書!$E$2="資金分配団体",INDIRECT("リストデータ!$A"&amp;H146),INDIRECT("リストデータ!$C"&amp;H146))</f>
        <v>0</v>
      </c>
      <c r="J146" s="29">
        <f t="shared" ca="1" si="16"/>
        <v>2</v>
      </c>
      <c r="K146" s="29" t="str">
        <f t="shared" ca="1" si="17"/>
        <v/>
      </c>
      <c r="L146" s="29" t="str" cm="1">
        <f t="array" aca="1" ref="L146" ca="1">IFERROR(INDIRECT("$E"&amp;$K146,TRUE),"")</f>
        <v/>
      </c>
      <c r="M146" s="29" t="str" cm="1">
        <f t="array" aca="1" ref="M146" ca="1">IFERROR(INDIRECT("$F"&amp;$K146,TRUE),"")</f>
        <v/>
      </c>
    </row>
    <row r="147" spans="1:13" x14ac:dyDescent="0.45">
      <c r="A147" s="29" t="str" cm="1">
        <f t="array" aca="1" ref="A147" ca="1">INDIRECT("'積算の内訳（明細入力）'!$A"&amp;(ROW()+6),TRUE)&amp;""</f>
        <v/>
      </c>
      <c r="B147" s="29" t="str" cm="1">
        <f t="array" aca="1" ref="B147" ca="1">INDIRECT("'積算の内訳（明細入力）'!$B"&amp;(ROW()+6),TRUE)&amp;""</f>
        <v/>
      </c>
      <c r="C147" s="29" t="str">
        <f t="shared" ca="1" si="12"/>
        <v/>
      </c>
      <c r="D147" s="29" t="str">
        <f ca="1">IF($C147="","",COUNTIF($C$2:$C147,$C147))</f>
        <v/>
      </c>
      <c r="E147" s="29" t="str">
        <f t="shared" ca="1" si="13"/>
        <v/>
      </c>
      <c r="F147" s="29" t="str">
        <f t="shared" ca="1" si="14"/>
        <v/>
      </c>
      <c r="H147" s="29">
        <f t="shared" ca="1" si="15"/>
        <v>147</v>
      </c>
      <c r="I147" s="29" cm="1">
        <f t="array" aca="1" ref="I147" ca="1">IF(資金計画書!$E$2="資金分配団体",INDIRECT("リストデータ!$A"&amp;H147),INDIRECT("リストデータ!$C"&amp;H147))</f>
        <v>0</v>
      </c>
      <c r="J147" s="29">
        <f t="shared" ca="1" si="16"/>
        <v>2</v>
      </c>
      <c r="K147" s="29" t="str">
        <f t="shared" ca="1" si="17"/>
        <v/>
      </c>
      <c r="L147" s="29" t="str" cm="1">
        <f t="array" aca="1" ref="L147" ca="1">IFERROR(INDIRECT("$E"&amp;$K147,TRUE),"")</f>
        <v/>
      </c>
      <c r="M147" s="29" t="str" cm="1">
        <f t="array" aca="1" ref="M147" ca="1">IFERROR(INDIRECT("$F"&amp;$K147,TRUE),"")</f>
        <v/>
      </c>
    </row>
    <row r="148" spans="1:13" x14ac:dyDescent="0.45">
      <c r="A148" s="29" t="str" cm="1">
        <f t="array" aca="1" ref="A148" ca="1">INDIRECT("'積算の内訳（明細入力）'!$A"&amp;(ROW()+6),TRUE)&amp;""</f>
        <v/>
      </c>
      <c r="B148" s="29" t="str" cm="1">
        <f t="array" aca="1" ref="B148" ca="1">INDIRECT("'積算の内訳（明細入力）'!$B"&amp;(ROW()+6),TRUE)&amp;""</f>
        <v/>
      </c>
      <c r="C148" s="29" t="str">
        <f t="shared" ca="1" si="12"/>
        <v/>
      </c>
      <c r="D148" s="29" t="str">
        <f ca="1">IF($C148="","",COUNTIF($C$2:$C148,$C148))</f>
        <v/>
      </c>
      <c r="E148" s="29" t="str">
        <f t="shared" ca="1" si="13"/>
        <v/>
      </c>
      <c r="F148" s="29" t="str">
        <f t="shared" ca="1" si="14"/>
        <v/>
      </c>
      <c r="H148" s="29">
        <f t="shared" ca="1" si="15"/>
        <v>148</v>
      </c>
      <c r="I148" s="29" cm="1">
        <f t="array" aca="1" ref="I148" ca="1">IF(資金計画書!$E$2="資金分配団体",INDIRECT("リストデータ!$A"&amp;H148),INDIRECT("リストデータ!$C"&amp;H148))</f>
        <v>0</v>
      </c>
      <c r="J148" s="29">
        <f t="shared" ca="1" si="16"/>
        <v>2</v>
      </c>
      <c r="K148" s="29" t="str">
        <f t="shared" ca="1" si="17"/>
        <v/>
      </c>
      <c r="L148" s="29" t="str" cm="1">
        <f t="array" aca="1" ref="L148" ca="1">IFERROR(INDIRECT("$E"&amp;$K148,TRUE),"")</f>
        <v/>
      </c>
      <c r="M148" s="29" t="str" cm="1">
        <f t="array" aca="1" ref="M148" ca="1">IFERROR(INDIRECT("$F"&amp;$K148,TRUE),"")</f>
        <v/>
      </c>
    </row>
    <row r="149" spans="1:13" x14ac:dyDescent="0.45">
      <c r="A149" s="29" t="str" cm="1">
        <f t="array" aca="1" ref="A149" ca="1">INDIRECT("'積算の内訳（明細入力）'!$A"&amp;(ROW()+6),TRUE)&amp;""</f>
        <v/>
      </c>
      <c r="B149" s="29" t="str" cm="1">
        <f t="array" aca="1" ref="B149" ca="1">INDIRECT("'積算の内訳（明細入力）'!$B"&amp;(ROW()+6),TRUE)&amp;""</f>
        <v/>
      </c>
      <c r="C149" s="29" t="str">
        <f t="shared" ca="1" si="12"/>
        <v/>
      </c>
      <c r="D149" s="29" t="str">
        <f ca="1">IF($C149="","",COUNTIF($C$2:$C149,$C149))</f>
        <v/>
      </c>
      <c r="E149" s="29" t="str">
        <f t="shared" ca="1" si="13"/>
        <v/>
      </c>
      <c r="F149" s="29" t="str">
        <f t="shared" ca="1" si="14"/>
        <v/>
      </c>
      <c r="H149" s="29">
        <f t="shared" ca="1" si="15"/>
        <v>149</v>
      </c>
      <c r="I149" s="29" cm="1">
        <f t="array" aca="1" ref="I149" ca="1">IF(資金計画書!$E$2="資金分配団体",INDIRECT("リストデータ!$A"&amp;H149),INDIRECT("リストデータ!$C"&amp;H149))</f>
        <v>0</v>
      </c>
      <c r="J149" s="29">
        <f t="shared" ca="1" si="16"/>
        <v>2</v>
      </c>
      <c r="K149" s="29" t="str">
        <f t="shared" ca="1" si="17"/>
        <v/>
      </c>
      <c r="L149" s="29" t="str" cm="1">
        <f t="array" aca="1" ref="L149" ca="1">IFERROR(INDIRECT("$E"&amp;$K149,TRUE),"")</f>
        <v/>
      </c>
      <c r="M149" s="29" t="str" cm="1">
        <f t="array" aca="1" ref="M149" ca="1">IFERROR(INDIRECT("$F"&amp;$K149,TRUE),"")</f>
        <v/>
      </c>
    </row>
    <row r="150" spans="1:13" x14ac:dyDescent="0.45">
      <c r="A150" s="29" t="str" cm="1">
        <f t="array" aca="1" ref="A150" ca="1">INDIRECT("'積算の内訳（明細入力）'!$A"&amp;(ROW()+6),TRUE)&amp;""</f>
        <v/>
      </c>
      <c r="B150" s="29" t="str" cm="1">
        <f t="array" aca="1" ref="B150" ca="1">INDIRECT("'積算の内訳（明細入力）'!$B"&amp;(ROW()+6),TRUE)&amp;""</f>
        <v/>
      </c>
      <c r="C150" s="29" t="str">
        <f t="shared" ca="1" si="12"/>
        <v/>
      </c>
      <c r="D150" s="29" t="str">
        <f ca="1">IF($C150="","",COUNTIF($C$2:$C150,$C150))</f>
        <v/>
      </c>
      <c r="E150" s="29" t="str">
        <f t="shared" ca="1" si="13"/>
        <v/>
      </c>
      <c r="F150" s="29" t="str">
        <f t="shared" ca="1" si="14"/>
        <v/>
      </c>
      <c r="H150" s="29">
        <f t="shared" ca="1" si="15"/>
        <v>150</v>
      </c>
      <c r="I150" s="29" cm="1">
        <f t="array" aca="1" ref="I150" ca="1">IF(資金計画書!$E$2="資金分配団体",INDIRECT("リストデータ!$A"&amp;H150),INDIRECT("リストデータ!$C"&amp;H150))</f>
        <v>0</v>
      </c>
      <c r="J150" s="29">
        <f t="shared" ca="1" si="16"/>
        <v>2</v>
      </c>
      <c r="K150" s="29" t="str">
        <f t="shared" ca="1" si="17"/>
        <v/>
      </c>
      <c r="L150" s="29" t="str" cm="1">
        <f t="array" aca="1" ref="L150" ca="1">IFERROR(INDIRECT("$E"&amp;$K150,TRUE),"")</f>
        <v/>
      </c>
      <c r="M150" s="29" t="str" cm="1">
        <f t="array" aca="1" ref="M150" ca="1">IFERROR(INDIRECT("$F"&amp;$K150,TRUE),"")</f>
        <v/>
      </c>
    </row>
    <row r="151" spans="1:13" x14ac:dyDescent="0.45">
      <c r="A151" s="29" t="str" cm="1">
        <f t="array" aca="1" ref="A151" ca="1">INDIRECT("'積算の内訳（明細入力）'!$A"&amp;(ROW()+6),TRUE)&amp;""</f>
        <v/>
      </c>
      <c r="B151" s="29" t="str" cm="1">
        <f t="array" aca="1" ref="B151" ca="1">INDIRECT("'積算の内訳（明細入力）'!$B"&amp;(ROW()+6),TRUE)&amp;""</f>
        <v/>
      </c>
      <c r="C151" s="29" t="str">
        <f t="shared" ca="1" si="12"/>
        <v/>
      </c>
      <c r="D151" s="29" t="str">
        <f ca="1">IF($C151="","",COUNTIF($C$2:$C151,$C151))</f>
        <v/>
      </c>
      <c r="E151" s="29" t="str">
        <f t="shared" ca="1" si="13"/>
        <v/>
      </c>
      <c r="F151" s="29" t="str">
        <f t="shared" ca="1" si="14"/>
        <v/>
      </c>
      <c r="H151" s="29">
        <f t="shared" ca="1" si="15"/>
        <v>151</v>
      </c>
      <c r="I151" s="29" cm="1">
        <f t="array" aca="1" ref="I151" ca="1">IF(資金計画書!$E$2="資金分配団体",INDIRECT("リストデータ!$A"&amp;H151),INDIRECT("リストデータ!$C"&amp;H151))</f>
        <v>0</v>
      </c>
      <c r="J151" s="29">
        <f t="shared" ca="1" si="16"/>
        <v>2</v>
      </c>
      <c r="K151" s="29" t="str">
        <f t="shared" ca="1" si="17"/>
        <v/>
      </c>
      <c r="L151" s="29" t="str" cm="1">
        <f t="array" aca="1" ref="L151" ca="1">IFERROR(INDIRECT("$E"&amp;$K151,TRUE),"")</f>
        <v/>
      </c>
      <c r="M151" s="29" t="str" cm="1">
        <f t="array" aca="1" ref="M151" ca="1">IFERROR(INDIRECT("$F"&amp;$K151,TRUE),"")</f>
        <v/>
      </c>
    </row>
    <row r="152" spans="1:13" x14ac:dyDescent="0.45">
      <c r="A152" s="29" t="str" cm="1">
        <f t="array" aca="1" ref="A152" ca="1">INDIRECT("'積算の内訳（明細入力）'!$A"&amp;(ROW()+6),TRUE)&amp;""</f>
        <v/>
      </c>
      <c r="B152" s="29" t="str" cm="1">
        <f t="array" aca="1" ref="B152" ca="1">INDIRECT("'積算の内訳（明細入力）'!$B"&amp;(ROW()+6),TRUE)&amp;""</f>
        <v/>
      </c>
      <c r="C152" s="29" t="str">
        <f t="shared" ca="1" si="12"/>
        <v/>
      </c>
      <c r="D152" s="29" t="str">
        <f ca="1">IF($C152="","",COUNTIF($C$2:$C152,$C152))</f>
        <v/>
      </c>
      <c r="E152" s="29" t="str">
        <f t="shared" ca="1" si="13"/>
        <v/>
      </c>
      <c r="F152" s="29" t="str">
        <f t="shared" ca="1" si="14"/>
        <v/>
      </c>
      <c r="H152" s="29">
        <f t="shared" ca="1" si="15"/>
        <v>152</v>
      </c>
      <c r="I152" s="29" cm="1">
        <f t="array" aca="1" ref="I152" ca="1">IF(資金計画書!$E$2="資金分配団体",INDIRECT("リストデータ!$A"&amp;H152),INDIRECT("リストデータ!$C"&amp;H152))</f>
        <v>0</v>
      </c>
      <c r="J152" s="29">
        <f t="shared" ca="1" si="16"/>
        <v>2</v>
      </c>
      <c r="K152" s="29" t="str">
        <f t="shared" ca="1" si="17"/>
        <v/>
      </c>
      <c r="L152" s="29" t="str" cm="1">
        <f t="array" aca="1" ref="L152" ca="1">IFERROR(INDIRECT("$E"&amp;$K152,TRUE),"")</f>
        <v/>
      </c>
      <c r="M152" s="29" t="str" cm="1">
        <f t="array" aca="1" ref="M152" ca="1">IFERROR(INDIRECT("$F"&amp;$K152,TRUE),"")</f>
        <v/>
      </c>
    </row>
    <row r="153" spans="1:13" x14ac:dyDescent="0.45">
      <c r="A153" s="29" t="str" cm="1">
        <f t="array" aca="1" ref="A153" ca="1">INDIRECT("'積算の内訳（明細入力）'!$A"&amp;(ROW()+6),TRUE)&amp;""</f>
        <v/>
      </c>
      <c r="B153" s="29" t="str" cm="1">
        <f t="array" aca="1" ref="B153" ca="1">INDIRECT("'積算の内訳（明細入力）'!$B"&amp;(ROW()+6),TRUE)&amp;""</f>
        <v/>
      </c>
      <c r="C153" s="29" t="str">
        <f t="shared" ca="1" si="12"/>
        <v/>
      </c>
      <c r="D153" s="29" t="str">
        <f ca="1">IF($C153="","",COUNTIF($C$2:$C153,$C153))</f>
        <v/>
      </c>
      <c r="E153" s="29" t="str">
        <f t="shared" ca="1" si="13"/>
        <v/>
      </c>
      <c r="F153" s="29" t="str">
        <f t="shared" ca="1" si="14"/>
        <v/>
      </c>
      <c r="H153" s="29">
        <f t="shared" ca="1" si="15"/>
        <v>153</v>
      </c>
      <c r="I153" s="29" cm="1">
        <f t="array" aca="1" ref="I153" ca="1">IF(資金計画書!$E$2="資金分配団体",INDIRECT("リストデータ!$A"&amp;H153),INDIRECT("リストデータ!$C"&amp;H153))</f>
        <v>0</v>
      </c>
      <c r="J153" s="29">
        <f t="shared" ca="1" si="16"/>
        <v>2</v>
      </c>
      <c r="K153" s="29" t="str">
        <f t="shared" ca="1" si="17"/>
        <v/>
      </c>
      <c r="L153" s="29" t="str" cm="1">
        <f t="array" aca="1" ref="L153" ca="1">IFERROR(INDIRECT("$E"&amp;$K153,TRUE),"")</f>
        <v/>
      </c>
      <c r="M153" s="29" t="str" cm="1">
        <f t="array" aca="1" ref="M153" ca="1">IFERROR(INDIRECT("$F"&amp;$K153,TRUE),"")</f>
        <v/>
      </c>
    </row>
    <row r="154" spans="1:13" x14ac:dyDescent="0.45">
      <c r="A154" s="29" t="str" cm="1">
        <f t="array" aca="1" ref="A154" ca="1">INDIRECT("'積算の内訳（明細入力）'!$A"&amp;(ROW()+6),TRUE)&amp;""</f>
        <v/>
      </c>
      <c r="B154" s="29" t="str" cm="1">
        <f t="array" aca="1" ref="B154" ca="1">INDIRECT("'積算の内訳（明細入力）'!$B"&amp;(ROW()+6),TRUE)&amp;""</f>
        <v/>
      </c>
      <c r="C154" s="29" t="str">
        <f t="shared" ca="1" si="12"/>
        <v/>
      </c>
      <c r="D154" s="29" t="str">
        <f ca="1">IF($C154="","",COUNTIF($C$2:$C154,$C154))</f>
        <v/>
      </c>
      <c r="E154" s="29" t="str">
        <f t="shared" ca="1" si="13"/>
        <v/>
      </c>
      <c r="F154" s="29" t="str">
        <f t="shared" ca="1" si="14"/>
        <v/>
      </c>
      <c r="H154" s="29">
        <f t="shared" ca="1" si="15"/>
        <v>154</v>
      </c>
      <c r="I154" s="29" cm="1">
        <f t="array" aca="1" ref="I154" ca="1">IF(資金計画書!$E$2="資金分配団体",INDIRECT("リストデータ!$A"&amp;H154),INDIRECT("リストデータ!$C"&amp;H154))</f>
        <v>0</v>
      </c>
      <c r="J154" s="29">
        <f t="shared" ca="1" si="16"/>
        <v>2</v>
      </c>
      <c r="K154" s="29" t="str">
        <f t="shared" ca="1" si="17"/>
        <v/>
      </c>
      <c r="L154" s="29" t="str" cm="1">
        <f t="array" aca="1" ref="L154" ca="1">IFERROR(INDIRECT("$E"&amp;$K154,TRUE),"")</f>
        <v/>
      </c>
      <c r="M154" s="29" t="str" cm="1">
        <f t="array" aca="1" ref="M154" ca="1">IFERROR(INDIRECT("$F"&amp;$K154,TRUE),"")</f>
        <v/>
      </c>
    </row>
    <row r="155" spans="1:13" x14ac:dyDescent="0.45">
      <c r="A155" s="29" t="str" cm="1">
        <f t="array" aca="1" ref="A155" ca="1">INDIRECT("'積算の内訳（明細入力）'!$A"&amp;(ROW()+6),TRUE)&amp;""</f>
        <v/>
      </c>
      <c r="B155" s="29" t="str" cm="1">
        <f t="array" aca="1" ref="B155" ca="1">INDIRECT("'積算の内訳（明細入力）'!$B"&amp;(ROW()+6),TRUE)&amp;""</f>
        <v/>
      </c>
      <c r="C155" s="29" t="str">
        <f t="shared" ca="1" si="12"/>
        <v/>
      </c>
      <c r="D155" s="29" t="str">
        <f ca="1">IF($C155="","",COUNTIF($C$2:$C155,$C155))</f>
        <v/>
      </c>
      <c r="E155" s="29" t="str">
        <f t="shared" ca="1" si="13"/>
        <v/>
      </c>
      <c r="F155" s="29" t="str">
        <f t="shared" ca="1" si="14"/>
        <v/>
      </c>
      <c r="H155" s="29">
        <f t="shared" ca="1" si="15"/>
        <v>155</v>
      </c>
      <c r="I155" s="29" cm="1">
        <f t="array" aca="1" ref="I155" ca="1">IF(資金計画書!$E$2="資金分配団体",INDIRECT("リストデータ!$A"&amp;H155),INDIRECT("リストデータ!$C"&amp;H155))</f>
        <v>0</v>
      </c>
      <c r="J155" s="29">
        <f t="shared" ca="1" si="16"/>
        <v>2</v>
      </c>
      <c r="K155" s="29" t="str">
        <f t="shared" ca="1" si="17"/>
        <v/>
      </c>
      <c r="L155" s="29" t="str" cm="1">
        <f t="array" aca="1" ref="L155" ca="1">IFERROR(INDIRECT("$E"&amp;$K155,TRUE),"")</f>
        <v/>
      </c>
      <c r="M155" s="29" t="str" cm="1">
        <f t="array" aca="1" ref="M155" ca="1">IFERROR(INDIRECT("$F"&amp;$K155,TRUE),"")</f>
        <v/>
      </c>
    </row>
    <row r="156" spans="1:13" x14ac:dyDescent="0.45">
      <c r="A156" s="29" t="str" cm="1">
        <f t="array" aca="1" ref="A156" ca="1">INDIRECT("'積算の内訳（明細入力）'!$A"&amp;(ROW()+6),TRUE)&amp;""</f>
        <v/>
      </c>
      <c r="B156" s="29" t="str" cm="1">
        <f t="array" aca="1" ref="B156" ca="1">INDIRECT("'積算の内訳（明細入力）'!$B"&amp;(ROW()+6),TRUE)&amp;""</f>
        <v/>
      </c>
      <c r="C156" s="29" t="str">
        <f t="shared" ca="1" si="12"/>
        <v/>
      </c>
      <c r="D156" s="29" t="str">
        <f ca="1">IF($C156="","",COUNTIF($C$2:$C156,$C156))</f>
        <v/>
      </c>
      <c r="E156" s="29" t="str">
        <f t="shared" ca="1" si="13"/>
        <v/>
      </c>
      <c r="F156" s="29" t="str">
        <f t="shared" ca="1" si="14"/>
        <v/>
      </c>
      <c r="H156" s="29">
        <f t="shared" ca="1" si="15"/>
        <v>156</v>
      </c>
      <c r="I156" s="29" cm="1">
        <f t="array" aca="1" ref="I156" ca="1">IF(資金計画書!$E$2="資金分配団体",INDIRECT("リストデータ!$A"&amp;H156),INDIRECT("リストデータ!$C"&amp;H156))</f>
        <v>0</v>
      </c>
      <c r="J156" s="29">
        <f t="shared" ca="1" si="16"/>
        <v>2</v>
      </c>
      <c r="K156" s="29" t="str">
        <f t="shared" ca="1" si="17"/>
        <v/>
      </c>
      <c r="L156" s="29" t="str" cm="1">
        <f t="array" aca="1" ref="L156" ca="1">IFERROR(INDIRECT("$E"&amp;$K156,TRUE),"")</f>
        <v/>
      </c>
      <c r="M156" s="29" t="str" cm="1">
        <f t="array" aca="1" ref="M156" ca="1">IFERROR(INDIRECT("$F"&amp;$K156,TRUE),"")</f>
        <v/>
      </c>
    </row>
    <row r="157" spans="1:13" x14ac:dyDescent="0.45">
      <c r="A157" s="29" t="str" cm="1">
        <f t="array" aca="1" ref="A157" ca="1">INDIRECT("'積算の内訳（明細入力）'!$A"&amp;(ROW()+6),TRUE)&amp;""</f>
        <v/>
      </c>
      <c r="B157" s="29" t="str" cm="1">
        <f t="array" aca="1" ref="B157" ca="1">INDIRECT("'積算の内訳（明細入力）'!$B"&amp;(ROW()+6),TRUE)&amp;""</f>
        <v/>
      </c>
      <c r="C157" s="29" t="str">
        <f t="shared" ca="1" si="12"/>
        <v/>
      </c>
      <c r="D157" s="29" t="str">
        <f ca="1">IF($C157="","",COUNTIF($C$2:$C157,$C157))</f>
        <v/>
      </c>
      <c r="E157" s="29" t="str">
        <f t="shared" ca="1" si="13"/>
        <v/>
      </c>
      <c r="F157" s="29" t="str">
        <f t="shared" ca="1" si="14"/>
        <v/>
      </c>
      <c r="H157" s="29">
        <f t="shared" ca="1" si="15"/>
        <v>157</v>
      </c>
      <c r="I157" s="29" cm="1">
        <f t="array" aca="1" ref="I157" ca="1">IF(資金計画書!$E$2="資金分配団体",INDIRECT("リストデータ!$A"&amp;H157),INDIRECT("リストデータ!$C"&amp;H157))</f>
        <v>0</v>
      </c>
      <c r="J157" s="29">
        <f t="shared" ca="1" si="16"/>
        <v>2</v>
      </c>
      <c r="K157" s="29" t="str">
        <f t="shared" ca="1" si="17"/>
        <v/>
      </c>
      <c r="L157" s="29" t="str" cm="1">
        <f t="array" aca="1" ref="L157" ca="1">IFERROR(INDIRECT("$E"&amp;$K157,TRUE),"")</f>
        <v/>
      </c>
      <c r="M157" s="29" t="str" cm="1">
        <f t="array" aca="1" ref="M157" ca="1">IFERROR(INDIRECT("$F"&amp;$K157,TRUE),"")</f>
        <v/>
      </c>
    </row>
    <row r="158" spans="1:13" x14ac:dyDescent="0.45">
      <c r="A158" s="29" t="str" cm="1">
        <f t="array" aca="1" ref="A158" ca="1">INDIRECT("'積算の内訳（明細入力）'!$A"&amp;(ROW()+6),TRUE)&amp;""</f>
        <v/>
      </c>
      <c r="B158" s="29" t="str" cm="1">
        <f t="array" aca="1" ref="B158" ca="1">INDIRECT("'積算の内訳（明細入力）'!$B"&amp;(ROW()+6),TRUE)&amp;""</f>
        <v/>
      </c>
      <c r="C158" s="29" t="str">
        <f t="shared" ca="1" si="12"/>
        <v/>
      </c>
      <c r="D158" s="29" t="str">
        <f ca="1">IF($C158="","",COUNTIF($C$2:$C158,$C158))</f>
        <v/>
      </c>
      <c r="E158" s="29" t="str">
        <f t="shared" ca="1" si="13"/>
        <v/>
      </c>
      <c r="F158" s="29" t="str">
        <f t="shared" ca="1" si="14"/>
        <v/>
      </c>
      <c r="H158" s="29">
        <f t="shared" ca="1" si="15"/>
        <v>158</v>
      </c>
      <c r="I158" s="29" cm="1">
        <f t="array" aca="1" ref="I158" ca="1">IF(資金計画書!$E$2="資金分配団体",INDIRECT("リストデータ!$A"&amp;H158),INDIRECT("リストデータ!$C"&amp;H158))</f>
        <v>0</v>
      </c>
      <c r="J158" s="29">
        <f t="shared" ca="1" si="16"/>
        <v>2</v>
      </c>
      <c r="K158" s="29" t="str">
        <f t="shared" ca="1" si="17"/>
        <v/>
      </c>
      <c r="L158" s="29" t="str" cm="1">
        <f t="array" aca="1" ref="L158" ca="1">IFERROR(INDIRECT("$E"&amp;$K158,TRUE),"")</f>
        <v/>
      </c>
      <c r="M158" s="29" t="str" cm="1">
        <f t="array" aca="1" ref="M158" ca="1">IFERROR(INDIRECT("$F"&amp;$K158,TRUE),"")</f>
        <v/>
      </c>
    </row>
    <row r="159" spans="1:13" x14ac:dyDescent="0.45">
      <c r="A159" s="29" t="str" cm="1">
        <f t="array" aca="1" ref="A159" ca="1">INDIRECT("'積算の内訳（明細入力）'!$A"&amp;(ROW()+6),TRUE)&amp;""</f>
        <v/>
      </c>
      <c r="B159" s="29" t="str" cm="1">
        <f t="array" aca="1" ref="B159" ca="1">INDIRECT("'積算の内訳（明細入力）'!$B"&amp;(ROW()+6),TRUE)&amp;""</f>
        <v/>
      </c>
      <c r="C159" s="29" t="str">
        <f t="shared" ca="1" si="12"/>
        <v/>
      </c>
      <c r="D159" s="29" t="str">
        <f ca="1">IF($C159="","",COUNTIF($C$2:$C159,$C159))</f>
        <v/>
      </c>
      <c r="E159" s="29" t="str">
        <f t="shared" ca="1" si="13"/>
        <v/>
      </c>
      <c r="F159" s="29" t="str">
        <f t="shared" ca="1" si="14"/>
        <v/>
      </c>
      <c r="H159" s="29">
        <f t="shared" ca="1" si="15"/>
        <v>159</v>
      </c>
      <c r="I159" s="29" cm="1">
        <f t="array" aca="1" ref="I159" ca="1">IF(資金計画書!$E$2="資金分配団体",INDIRECT("リストデータ!$A"&amp;H159),INDIRECT("リストデータ!$C"&amp;H159))</f>
        <v>0</v>
      </c>
      <c r="J159" s="29">
        <f t="shared" ca="1" si="16"/>
        <v>2</v>
      </c>
      <c r="K159" s="29" t="str">
        <f t="shared" ca="1" si="17"/>
        <v/>
      </c>
      <c r="L159" s="29" t="str" cm="1">
        <f t="array" aca="1" ref="L159" ca="1">IFERROR(INDIRECT("$E"&amp;$K159,TRUE),"")</f>
        <v/>
      </c>
      <c r="M159" s="29" t="str" cm="1">
        <f t="array" aca="1" ref="M159" ca="1">IFERROR(INDIRECT("$F"&amp;$K159,TRUE),"")</f>
        <v/>
      </c>
    </row>
    <row r="160" spans="1:13" x14ac:dyDescent="0.45">
      <c r="A160" s="29" t="str" cm="1">
        <f t="array" aca="1" ref="A160" ca="1">INDIRECT("'積算の内訳（明細入力）'!$A"&amp;(ROW()+6),TRUE)&amp;""</f>
        <v/>
      </c>
      <c r="B160" s="29" t="str" cm="1">
        <f t="array" aca="1" ref="B160" ca="1">INDIRECT("'積算の内訳（明細入力）'!$B"&amp;(ROW()+6),TRUE)&amp;""</f>
        <v/>
      </c>
      <c r="C160" s="29" t="str">
        <f t="shared" ca="1" si="12"/>
        <v/>
      </c>
      <c r="D160" s="29" t="str">
        <f ca="1">IF($C160="","",COUNTIF($C$2:$C160,$C160))</f>
        <v/>
      </c>
      <c r="E160" s="29" t="str">
        <f t="shared" ca="1" si="13"/>
        <v/>
      </c>
      <c r="F160" s="29" t="str">
        <f t="shared" ca="1" si="14"/>
        <v/>
      </c>
      <c r="H160" s="29">
        <f t="shared" ca="1" si="15"/>
        <v>160</v>
      </c>
      <c r="I160" s="29" cm="1">
        <f t="array" aca="1" ref="I160" ca="1">IF(資金計画書!$E$2="資金分配団体",INDIRECT("リストデータ!$A"&amp;H160),INDIRECT("リストデータ!$C"&amp;H160))</f>
        <v>0</v>
      </c>
      <c r="J160" s="29">
        <f t="shared" ca="1" si="16"/>
        <v>2</v>
      </c>
      <c r="K160" s="29" t="str">
        <f t="shared" ca="1" si="17"/>
        <v/>
      </c>
      <c r="L160" s="29" t="str" cm="1">
        <f t="array" aca="1" ref="L160" ca="1">IFERROR(INDIRECT("$E"&amp;$K160,TRUE),"")</f>
        <v/>
      </c>
      <c r="M160" s="29" t="str" cm="1">
        <f t="array" aca="1" ref="M160" ca="1">IFERROR(INDIRECT("$F"&amp;$K160,TRUE),"")</f>
        <v/>
      </c>
    </row>
    <row r="161" spans="1:13" x14ac:dyDescent="0.45">
      <c r="A161" s="29" t="str" cm="1">
        <f t="array" aca="1" ref="A161" ca="1">INDIRECT("'積算の内訳（明細入力）'!$A"&amp;(ROW()+6),TRUE)&amp;""</f>
        <v/>
      </c>
      <c r="B161" s="29" t="str" cm="1">
        <f t="array" aca="1" ref="B161" ca="1">INDIRECT("'積算の内訳（明細入力）'!$B"&amp;(ROW()+6),TRUE)&amp;""</f>
        <v/>
      </c>
      <c r="C161" s="29" t="str">
        <f t="shared" ca="1" si="12"/>
        <v/>
      </c>
      <c r="D161" s="29" t="str">
        <f ca="1">IF($C161="","",COUNTIF($C$2:$C161,$C161))</f>
        <v/>
      </c>
      <c r="E161" s="29" t="str">
        <f t="shared" ca="1" si="13"/>
        <v/>
      </c>
      <c r="F161" s="29" t="str">
        <f t="shared" ca="1" si="14"/>
        <v/>
      </c>
      <c r="H161" s="29">
        <f t="shared" ca="1" si="15"/>
        <v>161</v>
      </c>
      <c r="I161" s="29" cm="1">
        <f t="array" aca="1" ref="I161" ca="1">IF(資金計画書!$E$2="資金分配団体",INDIRECT("リストデータ!$A"&amp;H161),INDIRECT("リストデータ!$C"&amp;H161))</f>
        <v>0</v>
      </c>
      <c r="J161" s="29">
        <f t="shared" ca="1" si="16"/>
        <v>2</v>
      </c>
      <c r="K161" s="29" t="str">
        <f t="shared" ca="1" si="17"/>
        <v/>
      </c>
      <c r="L161" s="29" t="str" cm="1">
        <f t="array" aca="1" ref="L161" ca="1">IFERROR(INDIRECT("$E"&amp;$K161,TRUE),"")</f>
        <v/>
      </c>
      <c r="M161" s="29" t="str" cm="1">
        <f t="array" aca="1" ref="M161" ca="1">IFERROR(INDIRECT("$F"&amp;$K161,TRUE),"")</f>
        <v/>
      </c>
    </row>
    <row r="162" spans="1:13" x14ac:dyDescent="0.45">
      <c r="A162" s="29" t="str" cm="1">
        <f t="array" aca="1" ref="A162" ca="1">INDIRECT("'積算の内訳（明細入力）'!$A"&amp;(ROW()+6),TRUE)&amp;""</f>
        <v/>
      </c>
      <c r="B162" s="29" t="str" cm="1">
        <f t="array" aca="1" ref="B162" ca="1">INDIRECT("'積算の内訳（明細入力）'!$B"&amp;(ROW()+6),TRUE)&amp;""</f>
        <v/>
      </c>
      <c r="C162" s="29" t="str">
        <f t="shared" ca="1" si="12"/>
        <v/>
      </c>
      <c r="D162" s="29" t="str">
        <f ca="1">IF($C162="","",COUNTIF($C$2:$C162,$C162))</f>
        <v/>
      </c>
      <c r="E162" s="29" t="str">
        <f t="shared" ca="1" si="13"/>
        <v/>
      </c>
      <c r="F162" s="29" t="str">
        <f t="shared" ca="1" si="14"/>
        <v/>
      </c>
      <c r="H162" s="29">
        <f t="shared" ca="1" si="15"/>
        <v>162</v>
      </c>
      <c r="I162" s="29" cm="1">
        <f t="array" aca="1" ref="I162" ca="1">IF(資金計画書!$E$2="資金分配団体",INDIRECT("リストデータ!$A"&amp;H162),INDIRECT("リストデータ!$C"&amp;H162))</f>
        <v>0</v>
      </c>
      <c r="J162" s="29">
        <f t="shared" ca="1" si="16"/>
        <v>2</v>
      </c>
      <c r="K162" s="29" t="str">
        <f t="shared" ca="1" si="17"/>
        <v/>
      </c>
      <c r="L162" s="29" t="str" cm="1">
        <f t="array" aca="1" ref="L162" ca="1">IFERROR(INDIRECT("$E"&amp;$K162,TRUE),"")</f>
        <v/>
      </c>
      <c r="M162" s="29" t="str" cm="1">
        <f t="array" aca="1" ref="M162" ca="1">IFERROR(INDIRECT("$F"&amp;$K162,TRUE),"")</f>
        <v/>
      </c>
    </row>
    <row r="163" spans="1:13" x14ac:dyDescent="0.45">
      <c r="A163" s="29" t="str" cm="1">
        <f t="array" aca="1" ref="A163" ca="1">INDIRECT("'積算の内訳（明細入力）'!$A"&amp;(ROW()+6),TRUE)&amp;""</f>
        <v/>
      </c>
      <c r="B163" s="29" t="str" cm="1">
        <f t="array" aca="1" ref="B163" ca="1">INDIRECT("'積算の内訳（明細入力）'!$B"&amp;(ROW()+6),TRUE)&amp;""</f>
        <v/>
      </c>
      <c r="C163" s="29" t="str">
        <f t="shared" ca="1" si="12"/>
        <v/>
      </c>
      <c r="D163" s="29" t="str">
        <f ca="1">IF($C163="","",COUNTIF($C$2:$C163,$C163))</f>
        <v/>
      </c>
      <c r="E163" s="29" t="str">
        <f t="shared" ca="1" si="13"/>
        <v/>
      </c>
      <c r="F163" s="29" t="str">
        <f t="shared" ca="1" si="14"/>
        <v/>
      </c>
      <c r="H163" s="29">
        <f t="shared" ca="1" si="15"/>
        <v>163</v>
      </c>
      <c r="I163" s="29" cm="1">
        <f t="array" aca="1" ref="I163" ca="1">IF(資金計画書!$E$2="資金分配団体",INDIRECT("リストデータ!$A"&amp;H163),INDIRECT("リストデータ!$C"&amp;H163))</f>
        <v>0</v>
      </c>
      <c r="J163" s="29">
        <f t="shared" ca="1" si="16"/>
        <v>2</v>
      </c>
      <c r="K163" s="29" t="str">
        <f t="shared" ca="1" si="17"/>
        <v/>
      </c>
      <c r="L163" s="29" t="str" cm="1">
        <f t="array" aca="1" ref="L163" ca="1">IFERROR(INDIRECT("$E"&amp;$K163,TRUE),"")</f>
        <v/>
      </c>
      <c r="M163" s="29" t="str" cm="1">
        <f t="array" aca="1" ref="M163" ca="1">IFERROR(INDIRECT("$F"&amp;$K163,TRUE),"")</f>
        <v/>
      </c>
    </row>
    <row r="164" spans="1:13" x14ac:dyDescent="0.45">
      <c r="A164" s="29" t="str" cm="1">
        <f t="array" aca="1" ref="A164" ca="1">INDIRECT("'積算の内訳（明細入力）'!$A"&amp;(ROW()+6),TRUE)&amp;""</f>
        <v/>
      </c>
      <c r="B164" s="29" t="str" cm="1">
        <f t="array" aca="1" ref="B164" ca="1">INDIRECT("'積算の内訳（明細入力）'!$B"&amp;(ROW()+6),TRUE)&amp;""</f>
        <v/>
      </c>
      <c r="C164" s="29" t="str">
        <f t="shared" ca="1" si="12"/>
        <v/>
      </c>
      <c r="D164" s="29" t="str">
        <f ca="1">IF($C164="","",COUNTIF($C$2:$C164,$C164))</f>
        <v/>
      </c>
      <c r="E164" s="29" t="str">
        <f t="shared" ca="1" si="13"/>
        <v/>
      </c>
      <c r="F164" s="29" t="str">
        <f t="shared" ca="1" si="14"/>
        <v/>
      </c>
      <c r="H164" s="29">
        <f t="shared" ca="1" si="15"/>
        <v>164</v>
      </c>
      <c r="I164" s="29" cm="1">
        <f t="array" aca="1" ref="I164" ca="1">IF(資金計画書!$E$2="資金分配団体",INDIRECT("リストデータ!$A"&amp;H164),INDIRECT("リストデータ!$C"&amp;H164))</f>
        <v>0</v>
      </c>
      <c r="J164" s="29">
        <f t="shared" ca="1" si="16"/>
        <v>2</v>
      </c>
      <c r="K164" s="29" t="str">
        <f t="shared" ca="1" si="17"/>
        <v/>
      </c>
      <c r="L164" s="29" t="str" cm="1">
        <f t="array" aca="1" ref="L164" ca="1">IFERROR(INDIRECT("$E"&amp;$K164,TRUE),"")</f>
        <v/>
      </c>
      <c r="M164" s="29" t="str" cm="1">
        <f t="array" aca="1" ref="M164" ca="1">IFERROR(INDIRECT("$F"&amp;$K164,TRUE),"")</f>
        <v/>
      </c>
    </row>
    <row r="165" spans="1:13" x14ac:dyDescent="0.45">
      <c r="A165" s="29" t="str" cm="1">
        <f t="array" aca="1" ref="A165" ca="1">INDIRECT("'積算の内訳（明細入力）'!$A"&amp;(ROW()+6),TRUE)&amp;""</f>
        <v/>
      </c>
      <c r="B165" s="29" t="str" cm="1">
        <f t="array" aca="1" ref="B165" ca="1">INDIRECT("'積算の内訳（明細入力）'!$B"&amp;(ROW()+6),TRUE)&amp;""</f>
        <v/>
      </c>
      <c r="C165" s="29" t="str">
        <f t="shared" ca="1" si="12"/>
        <v/>
      </c>
      <c r="D165" s="29" t="str">
        <f ca="1">IF($C165="","",COUNTIF($C$2:$C165,$C165))</f>
        <v/>
      </c>
      <c r="E165" s="29" t="str">
        <f t="shared" ca="1" si="13"/>
        <v/>
      </c>
      <c r="F165" s="29" t="str">
        <f t="shared" ca="1" si="14"/>
        <v/>
      </c>
      <c r="H165" s="29">
        <f t="shared" ca="1" si="15"/>
        <v>165</v>
      </c>
      <c r="I165" s="29" cm="1">
        <f t="array" aca="1" ref="I165" ca="1">IF(資金計画書!$E$2="資金分配団体",INDIRECT("リストデータ!$A"&amp;H165),INDIRECT("リストデータ!$C"&amp;H165))</f>
        <v>0</v>
      </c>
      <c r="J165" s="29">
        <f t="shared" ca="1" si="16"/>
        <v>2</v>
      </c>
      <c r="K165" s="29" t="str">
        <f t="shared" ca="1" si="17"/>
        <v/>
      </c>
      <c r="L165" s="29" t="str" cm="1">
        <f t="array" aca="1" ref="L165" ca="1">IFERROR(INDIRECT("$E"&amp;$K165,TRUE),"")</f>
        <v/>
      </c>
      <c r="M165" s="29" t="str" cm="1">
        <f t="array" aca="1" ref="M165" ca="1">IFERROR(INDIRECT("$F"&amp;$K165,TRUE),"")</f>
        <v/>
      </c>
    </row>
    <row r="166" spans="1:13" x14ac:dyDescent="0.45">
      <c r="A166" s="29" t="str" cm="1">
        <f t="array" aca="1" ref="A166" ca="1">INDIRECT("'積算の内訳（明細入力）'!$A"&amp;(ROW()+6),TRUE)&amp;""</f>
        <v/>
      </c>
      <c r="B166" s="29" t="str" cm="1">
        <f t="array" aca="1" ref="B166" ca="1">INDIRECT("'積算の内訳（明細入力）'!$B"&amp;(ROW()+6),TRUE)&amp;""</f>
        <v/>
      </c>
      <c r="C166" s="29" t="str">
        <f t="shared" ca="1" si="12"/>
        <v/>
      </c>
      <c r="D166" s="29" t="str">
        <f ca="1">IF($C166="","",COUNTIF($C$2:$C166,$C166))</f>
        <v/>
      </c>
      <c r="E166" s="29" t="str">
        <f t="shared" ca="1" si="13"/>
        <v/>
      </c>
      <c r="F166" s="29" t="str">
        <f t="shared" ca="1" si="14"/>
        <v/>
      </c>
      <c r="H166" s="29">
        <f t="shared" ca="1" si="15"/>
        <v>166</v>
      </c>
      <c r="I166" s="29" cm="1">
        <f t="array" aca="1" ref="I166" ca="1">IF(資金計画書!$E$2="資金分配団体",INDIRECT("リストデータ!$A"&amp;H166),INDIRECT("リストデータ!$C"&amp;H166))</f>
        <v>0</v>
      </c>
      <c r="J166" s="29">
        <f t="shared" ca="1" si="16"/>
        <v>2</v>
      </c>
      <c r="K166" s="29" t="str">
        <f t="shared" ca="1" si="17"/>
        <v/>
      </c>
      <c r="L166" s="29" t="str" cm="1">
        <f t="array" aca="1" ref="L166" ca="1">IFERROR(INDIRECT("$E"&amp;$K166,TRUE),"")</f>
        <v/>
      </c>
      <c r="M166" s="29" t="str" cm="1">
        <f t="array" aca="1" ref="M166" ca="1">IFERROR(INDIRECT("$F"&amp;$K166,TRUE),"")</f>
        <v/>
      </c>
    </row>
    <row r="167" spans="1:13" x14ac:dyDescent="0.45">
      <c r="A167" s="29" t="str" cm="1">
        <f t="array" aca="1" ref="A167" ca="1">INDIRECT("'積算の内訳（明細入力）'!$A"&amp;(ROW()+6),TRUE)&amp;""</f>
        <v/>
      </c>
      <c r="B167" s="29" t="str" cm="1">
        <f t="array" aca="1" ref="B167" ca="1">INDIRECT("'積算の内訳（明細入力）'!$B"&amp;(ROW()+6),TRUE)&amp;""</f>
        <v/>
      </c>
      <c r="C167" s="29" t="str">
        <f t="shared" ca="1" si="12"/>
        <v/>
      </c>
      <c r="D167" s="29" t="str">
        <f ca="1">IF($C167="","",COUNTIF($C$2:$C167,$C167))</f>
        <v/>
      </c>
      <c r="E167" s="29" t="str">
        <f t="shared" ca="1" si="13"/>
        <v/>
      </c>
      <c r="F167" s="29" t="str">
        <f t="shared" ca="1" si="14"/>
        <v/>
      </c>
      <c r="H167" s="29">
        <f t="shared" ca="1" si="15"/>
        <v>167</v>
      </c>
      <c r="I167" s="29" cm="1">
        <f t="array" aca="1" ref="I167" ca="1">IF(資金計画書!$E$2="資金分配団体",INDIRECT("リストデータ!$A"&amp;H167),INDIRECT("リストデータ!$C"&amp;H167))</f>
        <v>0</v>
      </c>
      <c r="J167" s="29">
        <f t="shared" ca="1" si="16"/>
        <v>2</v>
      </c>
      <c r="K167" s="29" t="str">
        <f t="shared" ca="1" si="17"/>
        <v/>
      </c>
      <c r="L167" s="29" t="str" cm="1">
        <f t="array" aca="1" ref="L167" ca="1">IFERROR(INDIRECT("$E"&amp;$K167,TRUE),"")</f>
        <v/>
      </c>
      <c r="M167" s="29" t="str" cm="1">
        <f t="array" aca="1" ref="M167" ca="1">IFERROR(INDIRECT("$F"&amp;$K167,TRUE),"")</f>
        <v/>
      </c>
    </row>
    <row r="168" spans="1:13" x14ac:dyDescent="0.45">
      <c r="A168" s="29" t="str" cm="1">
        <f t="array" aca="1" ref="A168" ca="1">INDIRECT("'積算の内訳（明細入力）'!$A"&amp;(ROW()+6),TRUE)&amp;""</f>
        <v/>
      </c>
      <c r="B168" s="29" t="str" cm="1">
        <f t="array" aca="1" ref="B168" ca="1">INDIRECT("'積算の内訳（明細入力）'!$B"&amp;(ROW()+6),TRUE)&amp;""</f>
        <v/>
      </c>
      <c r="C168" s="29" t="str">
        <f t="shared" ca="1" si="12"/>
        <v/>
      </c>
      <c r="D168" s="29" t="str">
        <f ca="1">IF($C168="","",COUNTIF($C$2:$C168,$C168))</f>
        <v/>
      </c>
      <c r="E168" s="29" t="str">
        <f t="shared" ca="1" si="13"/>
        <v/>
      </c>
      <c r="F168" s="29" t="str">
        <f t="shared" ca="1" si="14"/>
        <v/>
      </c>
      <c r="H168" s="29">
        <f t="shared" ca="1" si="15"/>
        <v>168</v>
      </c>
      <c r="I168" s="29" cm="1">
        <f t="array" aca="1" ref="I168" ca="1">IF(資金計画書!$E$2="資金分配団体",INDIRECT("リストデータ!$A"&amp;H168),INDIRECT("リストデータ!$C"&amp;H168))</f>
        <v>0</v>
      </c>
      <c r="J168" s="29">
        <f t="shared" ca="1" si="16"/>
        <v>2</v>
      </c>
      <c r="K168" s="29" t="str">
        <f t="shared" ca="1" si="17"/>
        <v/>
      </c>
      <c r="L168" s="29" t="str" cm="1">
        <f t="array" aca="1" ref="L168" ca="1">IFERROR(INDIRECT("$E"&amp;$K168,TRUE),"")</f>
        <v/>
      </c>
      <c r="M168" s="29" t="str" cm="1">
        <f t="array" aca="1" ref="M168" ca="1">IFERROR(INDIRECT("$F"&amp;$K168,TRUE),"")</f>
        <v/>
      </c>
    </row>
    <row r="169" spans="1:13" x14ac:dyDescent="0.45">
      <c r="A169" s="29" t="str" cm="1">
        <f t="array" aca="1" ref="A169" ca="1">INDIRECT("'積算の内訳（明細入力）'!$A"&amp;(ROW()+6),TRUE)&amp;""</f>
        <v/>
      </c>
      <c r="B169" s="29" t="str" cm="1">
        <f t="array" aca="1" ref="B169" ca="1">INDIRECT("'積算の内訳（明細入力）'!$B"&amp;(ROW()+6),TRUE)&amp;""</f>
        <v/>
      </c>
      <c r="C169" s="29" t="str">
        <f t="shared" ca="1" si="12"/>
        <v/>
      </c>
      <c r="D169" s="29" t="str">
        <f ca="1">IF($C169="","",COUNTIF($C$2:$C169,$C169))</f>
        <v/>
      </c>
      <c r="E169" s="29" t="str">
        <f t="shared" ca="1" si="13"/>
        <v/>
      </c>
      <c r="F169" s="29" t="str">
        <f t="shared" ca="1" si="14"/>
        <v/>
      </c>
      <c r="H169" s="29">
        <f t="shared" ca="1" si="15"/>
        <v>169</v>
      </c>
      <c r="I169" s="29" cm="1">
        <f t="array" aca="1" ref="I169" ca="1">IF(資金計画書!$E$2="資金分配団体",INDIRECT("リストデータ!$A"&amp;H169),INDIRECT("リストデータ!$C"&amp;H169))</f>
        <v>0</v>
      </c>
      <c r="J169" s="29">
        <f t="shared" ca="1" si="16"/>
        <v>2</v>
      </c>
      <c r="K169" s="29" t="str">
        <f t="shared" ca="1" si="17"/>
        <v/>
      </c>
      <c r="L169" s="29" t="str" cm="1">
        <f t="array" aca="1" ref="L169" ca="1">IFERROR(INDIRECT("$E"&amp;$K169,TRUE),"")</f>
        <v/>
      </c>
      <c r="M169" s="29" t="str" cm="1">
        <f t="array" aca="1" ref="M169" ca="1">IFERROR(INDIRECT("$F"&amp;$K169,TRUE),"")</f>
        <v/>
      </c>
    </row>
    <row r="170" spans="1:13" x14ac:dyDescent="0.45">
      <c r="A170" s="29" t="str" cm="1">
        <f t="array" aca="1" ref="A170" ca="1">INDIRECT("'積算の内訳（明細入力）'!$A"&amp;(ROW()+6),TRUE)&amp;""</f>
        <v/>
      </c>
      <c r="B170" s="29" t="str" cm="1">
        <f t="array" aca="1" ref="B170" ca="1">INDIRECT("'積算の内訳（明細入力）'!$B"&amp;(ROW()+6),TRUE)&amp;""</f>
        <v/>
      </c>
      <c r="C170" s="29" t="str">
        <f t="shared" ca="1" si="12"/>
        <v/>
      </c>
      <c r="D170" s="29" t="str">
        <f ca="1">IF($C170="","",COUNTIF($C$2:$C170,$C170))</f>
        <v/>
      </c>
      <c r="E170" s="29" t="str">
        <f t="shared" ca="1" si="13"/>
        <v/>
      </c>
      <c r="F170" s="29" t="str">
        <f t="shared" ca="1" si="14"/>
        <v/>
      </c>
      <c r="H170" s="29">
        <f t="shared" ca="1" si="15"/>
        <v>170</v>
      </c>
      <c r="I170" s="29" cm="1">
        <f t="array" aca="1" ref="I170" ca="1">IF(資金計画書!$E$2="資金分配団体",INDIRECT("リストデータ!$A"&amp;H170),INDIRECT("リストデータ!$C"&amp;H170))</f>
        <v>0</v>
      </c>
      <c r="J170" s="29">
        <f t="shared" ca="1" si="16"/>
        <v>2</v>
      </c>
      <c r="K170" s="29" t="str">
        <f t="shared" ca="1" si="17"/>
        <v/>
      </c>
      <c r="L170" s="29" t="str" cm="1">
        <f t="array" aca="1" ref="L170" ca="1">IFERROR(INDIRECT("$E"&amp;$K170,TRUE),"")</f>
        <v/>
      </c>
      <c r="M170" s="29" t="str" cm="1">
        <f t="array" aca="1" ref="M170" ca="1">IFERROR(INDIRECT("$F"&amp;$K170,TRUE),"")</f>
        <v/>
      </c>
    </row>
    <row r="171" spans="1:13" x14ac:dyDescent="0.45">
      <c r="A171" s="29" t="str" cm="1">
        <f t="array" aca="1" ref="A171" ca="1">INDIRECT("'積算の内訳（明細入力）'!$A"&amp;(ROW()+6),TRUE)&amp;""</f>
        <v/>
      </c>
      <c r="B171" s="29" t="str" cm="1">
        <f t="array" aca="1" ref="B171" ca="1">INDIRECT("'積算の内訳（明細入力）'!$B"&amp;(ROW()+6),TRUE)&amp;""</f>
        <v/>
      </c>
      <c r="C171" s="29" t="str">
        <f t="shared" ca="1" si="12"/>
        <v/>
      </c>
      <c r="D171" s="29" t="str">
        <f ca="1">IF($C171="","",COUNTIF($C$2:$C171,$C171))</f>
        <v/>
      </c>
      <c r="E171" s="29" t="str">
        <f t="shared" ca="1" si="13"/>
        <v/>
      </c>
      <c r="F171" s="29" t="str">
        <f t="shared" ca="1" si="14"/>
        <v/>
      </c>
      <c r="H171" s="29">
        <f t="shared" ca="1" si="15"/>
        <v>171</v>
      </c>
      <c r="I171" s="29" cm="1">
        <f t="array" aca="1" ref="I171" ca="1">IF(資金計画書!$E$2="資金分配団体",INDIRECT("リストデータ!$A"&amp;H171),INDIRECT("リストデータ!$C"&amp;H171))</f>
        <v>0</v>
      </c>
      <c r="J171" s="29">
        <f t="shared" ca="1" si="16"/>
        <v>2</v>
      </c>
      <c r="K171" s="29" t="str">
        <f t="shared" ca="1" si="17"/>
        <v/>
      </c>
      <c r="L171" s="29" t="str" cm="1">
        <f t="array" aca="1" ref="L171" ca="1">IFERROR(INDIRECT("$E"&amp;$K171,TRUE),"")</f>
        <v/>
      </c>
      <c r="M171" s="29" t="str" cm="1">
        <f t="array" aca="1" ref="M171" ca="1">IFERROR(INDIRECT("$F"&amp;$K171,TRUE),"")</f>
        <v/>
      </c>
    </row>
    <row r="172" spans="1:13" x14ac:dyDescent="0.45">
      <c r="A172" s="29" t="str" cm="1">
        <f t="array" aca="1" ref="A172" ca="1">INDIRECT("'積算の内訳（明細入力）'!$A"&amp;(ROW()+6),TRUE)&amp;""</f>
        <v/>
      </c>
      <c r="B172" s="29" t="str" cm="1">
        <f t="array" aca="1" ref="B172" ca="1">INDIRECT("'積算の内訳（明細入力）'!$B"&amp;(ROW()+6),TRUE)&amp;""</f>
        <v/>
      </c>
      <c r="C172" s="29" t="str">
        <f t="shared" ca="1" si="12"/>
        <v/>
      </c>
      <c r="D172" s="29" t="str">
        <f ca="1">IF($C172="","",COUNTIF($C$2:$C172,$C172))</f>
        <v/>
      </c>
      <c r="E172" s="29" t="str">
        <f t="shared" ca="1" si="13"/>
        <v/>
      </c>
      <c r="F172" s="29" t="str">
        <f t="shared" ca="1" si="14"/>
        <v/>
      </c>
      <c r="H172" s="29">
        <f t="shared" ca="1" si="15"/>
        <v>172</v>
      </c>
      <c r="I172" s="29" cm="1">
        <f t="array" aca="1" ref="I172" ca="1">IF(資金計画書!$E$2="資金分配団体",INDIRECT("リストデータ!$A"&amp;H172),INDIRECT("リストデータ!$C"&amp;H172))</f>
        <v>0</v>
      </c>
      <c r="J172" s="29">
        <f t="shared" ca="1" si="16"/>
        <v>2</v>
      </c>
      <c r="K172" s="29" t="str">
        <f t="shared" ca="1" si="17"/>
        <v/>
      </c>
      <c r="L172" s="29" t="str" cm="1">
        <f t="array" aca="1" ref="L172" ca="1">IFERROR(INDIRECT("$E"&amp;$K172,TRUE),"")</f>
        <v/>
      </c>
      <c r="M172" s="29" t="str" cm="1">
        <f t="array" aca="1" ref="M172" ca="1">IFERROR(INDIRECT("$F"&amp;$K172,TRUE),"")</f>
        <v/>
      </c>
    </row>
    <row r="173" spans="1:13" x14ac:dyDescent="0.45">
      <c r="A173" s="29" t="str" cm="1">
        <f t="array" aca="1" ref="A173" ca="1">INDIRECT("'積算の内訳（明細入力）'!$A"&amp;(ROW()+6),TRUE)&amp;""</f>
        <v/>
      </c>
      <c r="B173" s="29" t="str" cm="1">
        <f t="array" aca="1" ref="B173" ca="1">INDIRECT("'積算の内訳（明細入力）'!$B"&amp;(ROW()+6),TRUE)&amp;""</f>
        <v/>
      </c>
      <c r="C173" s="29" t="str">
        <f t="shared" ca="1" si="12"/>
        <v/>
      </c>
      <c r="D173" s="29" t="str">
        <f ca="1">IF($C173="","",COUNTIF($C$2:$C173,$C173))</f>
        <v/>
      </c>
      <c r="E173" s="29" t="str">
        <f t="shared" ca="1" si="13"/>
        <v/>
      </c>
      <c r="F173" s="29" t="str">
        <f t="shared" ca="1" si="14"/>
        <v/>
      </c>
      <c r="H173" s="29">
        <f t="shared" ca="1" si="15"/>
        <v>173</v>
      </c>
      <c r="I173" s="29" cm="1">
        <f t="array" aca="1" ref="I173" ca="1">IF(資金計画書!$E$2="資金分配団体",INDIRECT("リストデータ!$A"&amp;H173),INDIRECT("リストデータ!$C"&amp;H173))</f>
        <v>0</v>
      </c>
      <c r="J173" s="29">
        <f t="shared" ca="1" si="16"/>
        <v>2</v>
      </c>
      <c r="K173" s="29" t="str">
        <f t="shared" ca="1" si="17"/>
        <v/>
      </c>
      <c r="L173" s="29" t="str" cm="1">
        <f t="array" aca="1" ref="L173" ca="1">IFERROR(INDIRECT("$E"&amp;$K173,TRUE),"")</f>
        <v/>
      </c>
      <c r="M173" s="29" t="str" cm="1">
        <f t="array" aca="1" ref="M173" ca="1">IFERROR(INDIRECT("$F"&amp;$K173,TRUE),"")</f>
        <v/>
      </c>
    </row>
    <row r="174" spans="1:13" x14ac:dyDescent="0.45">
      <c r="A174" s="29" t="str" cm="1">
        <f t="array" aca="1" ref="A174" ca="1">INDIRECT("'積算の内訳（明細入力）'!$A"&amp;(ROW()+6),TRUE)&amp;""</f>
        <v/>
      </c>
      <c r="B174" s="29" t="str" cm="1">
        <f t="array" aca="1" ref="B174" ca="1">INDIRECT("'積算の内訳（明細入力）'!$B"&amp;(ROW()+6),TRUE)&amp;""</f>
        <v/>
      </c>
      <c r="C174" s="29" t="str">
        <f t="shared" ca="1" si="12"/>
        <v/>
      </c>
      <c r="D174" s="29" t="str">
        <f ca="1">IF($C174="","",COUNTIF($C$2:$C174,$C174))</f>
        <v/>
      </c>
      <c r="E174" s="29" t="str">
        <f t="shared" ca="1" si="13"/>
        <v/>
      </c>
      <c r="F174" s="29" t="str">
        <f t="shared" ca="1" si="14"/>
        <v/>
      </c>
      <c r="H174" s="29">
        <f t="shared" ca="1" si="15"/>
        <v>174</v>
      </c>
      <c r="I174" s="29" cm="1">
        <f t="array" aca="1" ref="I174" ca="1">IF(資金計画書!$E$2="資金分配団体",INDIRECT("リストデータ!$A"&amp;H174),INDIRECT("リストデータ!$C"&amp;H174))</f>
        <v>0</v>
      </c>
      <c r="J174" s="29">
        <f t="shared" ca="1" si="16"/>
        <v>2</v>
      </c>
      <c r="K174" s="29" t="str">
        <f t="shared" ca="1" si="17"/>
        <v/>
      </c>
      <c r="L174" s="29" t="str" cm="1">
        <f t="array" aca="1" ref="L174" ca="1">IFERROR(INDIRECT("$E"&amp;$K174,TRUE),"")</f>
        <v/>
      </c>
      <c r="M174" s="29" t="str" cm="1">
        <f t="array" aca="1" ref="M174" ca="1">IFERROR(INDIRECT("$F"&amp;$K174,TRUE),"")</f>
        <v/>
      </c>
    </row>
    <row r="175" spans="1:13" x14ac:dyDescent="0.45">
      <c r="A175" s="29" t="str" cm="1">
        <f t="array" aca="1" ref="A175" ca="1">INDIRECT("'積算の内訳（明細入力）'!$A"&amp;(ROW()+6),TRUE)&amp;""</f>
        <v/>
      </c>
      <c r="B175" s="29" t="str" cm="1">
        <f t="array" aca="1" ref="B175" ca="1">INDIRECT("'積算の内訳（明細入力）'!$B"&amp;(ROW()+6),TRUE)&amp;""</f>
        <v/>
      </c>
      <c r="C175" s="29" t="str">
        <f t="shared" ca="1" si="12"/>
        <v/>
      </c>
      <c r="D175" s="29" t="str">
        <f ca="1">IF($C175="","",COUNTIF($C$2:$C175,$C175))</f>
        <v/>
      </c>
      <c r="E175" s="29" t="str">
        <f t="shared" ca="1" si="13"/>
        <v/>
      </c>
      <c r="F175" s="29" t="str">
        <f t="shared" ca="1" si="14"/>
        <v/>
      </c>
      <c r="H175" s="29">
        <f t="shared" ca="1" si="15"/>
        <v>175</v>
      </c>
      <c r="I175" s="29" cm="1">
        <f t="array" aca="1" ref="I175" ca="1">IF(資金計画書!$E$2="資金分配団体",INDIRECT("リストデータ!$A"&amp;H175),INDIRECT("リストデータ!$C"&amp;H175))</f>
        <v>0</v>
      </c>
      <c r="J175" s="29">
        <f t="shared" ca="1" si="16"/>
        <v>2</v>
      </c>
      <c r="K175" s="29" t="str">
        <f t="shared" ca="1" si="17"/>
        <v/>
      </c>
      <c r="L175" s="29" t="str" cm="1">
        <f t="array" aca="1" ref="L175" ca="1">IFERROR(INDIRECT("$E"&amp;$K175,TRUE),"")</f>
        <v/>
      </c>
      <c r="M175" s="29" t="str" cm="1">
        <f t="array" aca="1" ref="M175" ca="1">IFERROR(INDIRECT("$F"&amp;$K175,TRUE),"")</f>
        <v/>
      </c>
    </row>
    <row r="176" spans="1:13" x14ac:dyDescent="0.45">
      <c r="A176" s="29" t="str" cm="1">
        <f t="array" aca="1" ref="A176" ca="1">INDIRECT("'積算の内訳（明細入力）'!$A"&amp;(ROW()+6),TRUE)&amp;""</f>
        <v/>
      </c>
      <c r="B176" s="29" t="str" cm="1">
        <f t="array" aca="1" ref="B176" ca="1">INDIRECT("'積算の内訳（明細入力）'!$B"&amp;(ROW()+6),TRUE)&amp;""</f>
        <v/>
      </c>
      <c r="C176" s="29" t="str">
        <f t="shared" ca="1" si="12"/>
        <v/>
      </c>
      <c r="D176" s="29" t="str">
        <f ca="1">IF($C176="","",COUNTIF($C$2:$C176,$C176))</f>
        <v/>
      </c>
      <c r="E176" s="29" t="str">
        <f t="shared" ca="1" si="13"/>
        <v/>
      </c>
      <c r="F176" s="29" t="str">
        <f t="shared" ca="1" si="14"/>
        <v/>
      </c>
      <c r="H176" s="29">
        <f t="shared" ca="1" si="15"/>
        <v>176</v>
      </c>
      <c r="I176" s="29" cm="1">
        <f t="array" aca="1" ref="I176" ca="1">IF(資金計画書!$E$2="資金分配団体",INDIRECT("リストデータ!$A"&amp;H176),INDIRECT("リストデータ!$C"&amp;H176))</f>
        <v>0</v>
      </c>
      <c r="J176" s="29">
        <f t="shared" ca="1" si="16"/>
        <v>2</v>
      </c>
      <c r="K176" s="29" t="str">
        <f t="shared" ca="1" si="17"/>
        <v/>
      </c>
      <c r="L176" s="29" t="str" cm="1">
        <f t="array" aca="1" ref="L176" ca="1">IFERROR(INDIRECT("$E"&amp;$K176,TRUE),"")</f>
        <v/>
      </c>
      <c r="M176" s="29" t="str" cm="1">
        <f t="array" aca="1" ref="M176" ca="1">IFERROR(INDIRECT("$F"&amp;$K176,TRUE),"")</f>
        <v/>
      </c>
    </row>
    <row r="177" spans="1:13" x14ac:dyDescent="0.45">
      <c r="A177" s="29" t="str" cm="1">
        <f t="array" aca="1" ref="A177" ca="1">INDIRECT("'積算の内訳（明細入力）'!$A"&amp;(ROW()+6),TRUE)&amp;""</f>
        <v/>
      </c>
      <c r="B177" s="29" t="str" cm="1">
        <f t="array" aca="1" ref="B177" ca="1">INDIRECT("'積算の内訳（明細入力）'!$B"&amp;(ROW()+6),TRUE)&amp;""</f>
        <v/>
      </c>
      <c r="C177" s="29" t="str">
        <f t="shared" ca="1" si="12"/>
        <v/>
      </c>
      <c r="D177" s="29" t="str">
        <f ca="1">IF($C177="","",COUNTIF($C$2:$C177,$C177))</f>
        <v/>
      </c>
      <c r="E177" s="29" t="str">
        <f t="shared" ca="1" si="13"/>
        <v/>
      </c>
      <c r="F177" s="29" t="str">
        <f t="shared" ca="1" si="14"/>
        <v/>
      </c>
      <c r="H177" s="29">
        <f t="shared" ca="1" si="15"/>
        <v>177</v>
      </c>
      <c r="I177" s="29" cm="1">
        <f t="array" aca="1" ref="I177" ca="1">IF(資金計画書!$E$2="資金分配団体",INDIRECT("リストデータ!$A"&amp;H177),INDIRECT("リストデータ!$C"&amp;H177))</f>
        <v>0</v>
      </c>
      <c r="J177" s="29">
        <f t="shared" ca="1" si="16"/>
        <v>2</v>
      </c>
      <c r="K177" s="29" t="str">
        <f t="shared" ca="1" si="17"/>
        <v/>
      </c>
      <c r="L177" s="29" t="str" cm="1">
        <f t="array" aca="1" ref="L177" ca="1">IFERROR(INDIRECT("$E"&amp;$K177,TRUE),"")</f>
        <v/>
      </c>
      <c r="M177" s="29" t="str" cm="1">
        <f t="array" aca="1" ref="M177" ca="1">IFERROR(INDIRECT("$F"&amp;$K177,TRUE),"")</f>
        <v/>
      </c>
    </row>
    <row r="178" spans="1:13" x14ac:dyDescent="0.45">
      <c r="A178" s="29" t="str" cm="1">
        <f t="array" aca="1" ref="A178" ca="1">INDIRECT("'積算の内訳（明細入力）'!$A"&amp;(ROW()+6),TRUE)&amp;""</f>
        <v/>
      </c>
      <c r="B178" s="29" t="str" cm="1">
        <f t="array" aca="1" ref="B178" ca="1">INDIRECT("'積算の内訳（明細入力）'!$B"&amp;(ROW()+6),TRUE)&amp;""</f>
        <v/>
      </c>
      <c r="C178" s="29" t="str">
        <f t="shared" ca="1" si="12"/>
        <v/>
      </c>
      <c r="D178" s="29" t="str">
        <f ca="1">IF($C178="","",COUNTIF($C$2:$C178,$C178))</f>
        <v/>
      </c>
      <c r="E178" s="29" t="str">
        <f t="shared" ca="1" si="13"/>
        <v/>
      </c>
      <c r="F178" s="29" t="str">
        <f t="shared" ca="1" si="14"/>
        <v/>
      </c>
      <c r="H178" s="29">
        <f t="shared" ca="1" si="15"/>
        <v>178</v>
      </c>
      <c r="I178" s="29" cm="1">
        <f t="array" aca="1" ref="I178" ca="1">IF(資金計画書!$E$2="資金分配団体",INDIRECT("リストデータ!$A"&amp;H178),INDIRECT("リストデータ!$C"&amp;H178))</f>
        <v>0</v>
      </c>
      <c r="J178" s="29">
        <f t="shared" ca="1" si="16"/>
        <v>2</v>
      </c>
      <c r="K178" s="29" t="str">
        <f t="shared" ca="1" si="17"/>
        <v/>
      </c>
      <c r="L178" s="29" t="str" cm="1">
        <f t="array" aca="1" ref="L178" ca="1">IFERROR(INDIRECT("$E"&amp;$K178,TRUE),"")</f>
        <v/>
      </c>
      <c r="M178" s="29" t="str" cm="1">
        <f t="array" aca="1" ref="M178" ca="1">IFERROR(INDIRECT("$F"&amp;$K178,TRUE),"")</f>
        <v/>
      </c>
    </row>
    <row r="179" spans="1:13" x14ac:dyDescent="0.45">
      <c r="A179" s="29" t="str" cm="1">
        <f t="array" aca="1" ref="A179" ca="1">INDIRECT("'積算の内訳（明細入力）'!$A"&amp;(ROW()+6),TRUE)&amp;""</f>
        <v/>
      </c>
      <c r="B179" s="29" t="str" cm="1">
        <f t="array" aca="1" ref="B179" ca="1">INDIRECT("'積算の内訳（明細入力）'!$B"&amp;(ROW()+6),TRUE)&amp;""</f>
        <v/>
      </c>
      <c r="C179" s="29" t="str">
        <f t="shared" ca="1" si="12"/>
        <v/>
      </c>
      <c r="D179" s="29" t="str">
        <f ca="1">IF($C179="","",COUNTIF($C$2:$C179,$C179))</f>
        <v/>
      </c>
      <c r="E179" s="29" t="str">
        <f t="shared" ca="1" si="13"/>
        <v/>
      </c>
      <c r="F179" s="29" t="str">
        <f t="shared" ca="1" si="14"/>
        <v/>
      </c>
      <c r="H179" s="29">
        <f t="shared" ca="1" si="15"/>
        <v>179</v>
      </c>
      <c r="I179" s="29" cm="1">
        <f t="array" aca="1" ref="I179" ca="1">IF(資金計画書!$E$2="資金分配団体",INDIRECT("リストデータ!$A"&amp;H179),INDIRECT("リストデータ!$C"&amp;H179))</f>
        <v>0</v>
      </c>
      <c r="J179" s="29">
        <f t="shared" ca="1" si="16"/>
        <v>2</v>
      </c>
      <c r="K179" s="29" t="str">
        <f t="shared" ca="1" si="17"/>
        <v/>
      </c>
      <c r="L179" s="29" t="str" cm="1">
        <f t="array" aca="1" ref="L179" ca="1">IFERROR(INDIRECT("$E"&amp;$K179,TRUE),"")</f>
        <v/>
      </c>
      <c r="M179" s="29" t="str" cm="1">
        <f t="array" aca="1" ref="M179" ca="1">IFERROR(INDIRECT("$F"&amp;$K179,TRUE),"")</f>
        <v/>
      </c>
    </row>
    <row r="180" spans="1:13" x14ac:dyDescent="0.45">
      <c r="A180" s="29" t="str" cm="1">
        <f t="array" aca="1" ref="A180" ca="1">INDIRECT("'積算の内訳（明細入力）'!$A"&amp;(ROW()+6),TRUE)&amp;""</f>
        <v/>
      </c>
      <c r="B180" s="29" t="str" cm="1">
        <f t="array" aca="1" ref="B180" ca="1">INDIRECT("'積算の内訳（明細入力）'!$B"&amp;(ROW()+6),TRUE)&amp;""</f>
        <v/>
      </c>
      <c r="C180" s="29" t="str">
        <f t="shared" ca="1" si="12"/>
        <v/>
      </c>
      <c r="D180" s="29" t="str">
        <f ca="1">IF($C180="","",COUNTIF($C$2:$C180,$C180))</f>
        <v/>
      </c>
      <c r="E180" s="29" t="str">
        <f t="shared" ca="1" si="13"/>
        <v/>
      </c>
      <c r="F180" s="29" t="str">
        <f t="shared" ca="1" si="14"/>
        <v/>
      </c>
      <c r="H180" s="29">
        <f t="shared" ca="1" si="15"/>
        <v>180</v>
      </c>
      <c r="I180" s="29" cm="1">
        <f t="array" aca="1" ref="I180" ca="1">IF(資金計画書!$E$2="資金分配団体",INDIRECT("リストデータ!$A"&amp;H180),INDIRECT("リストデータ!$C"&amp;H180))</f>
        <v>0</v>
      </c>
      <c r="J180" s="29">
        <f t="shared" ca="1" si="16"/>
        <v>2</v>
      </c>
      <c r="K180" s="29" t="str">
        <f t="shared" ca="1" si="17"/>
        <v/>
      </c>
      <c r="L180" s="29" t="str" cm="1">
        <f t="array" aca="1" ref="L180" ca="1">IFERROR(INDIRECT("$E"&amp;$K180,TRUE),"")</f>
        <v/>
      </c>
      <c r="M180" s="29" t="str" cm="1">
        <f t="array" aca="1" ref="M180" ca="1">IFERROR(INDIRECT("$F"&amp;$K180,TRUE),"")</f>
        <v/>
      </c>
    </row>
    <row r="181" spans="1:13" x14ac:dyDescent="0.45">
      <c r="A181" s="29" t="str" cm="1">
        <f t="array" aca="1" ref="A181" ca="1">INDIRECT("'積算の内訳（明細入力）'!$A"&amp;(ROW()+6),TRUE)&amp;""</f>
        <v/>
      </c>
      <c r="B181" s="29" t="str" cm="1">
        <f t="array" aca="1" ref="B181" ca="1">INDIRECT("'積算の内訳（明細入力）'!$B"&amp;(ROW()+6),TRUE)&amp;""</f>
        <v/>
      </c>
      <c r="C181" s="29" t="str">
        <f t="shared" ca="1" si="12"/>
        <v/>
      </c>
      <c r="D181" s="29" t="str">
        <f ca="1">IF($C181="","",COUNTIF($C$2:$C181,$C181))</f>
        <v/>
      </c>
      <c r="E181" s="29" t="str">
        <f t="shared" ca="1" si="13"/>
        <v/>
      </c>
      <c r="F181" s="29" t="str">
        <f t="shared" ca="1" si="14"/>
        <v/>
      </c>
      <c r="H181" s="29">
        <f t="shared" ca="1" si="15"/>
        <v>181</v>
      </c>
      <c r="I181" s="29" cm="1">
        <f t="array" aca="1" ref="I181" ca="1">IF(資金計画書!$E$2="資金分配団体",INDIRECT("リストデータ!$A"&amp;H181),INDIRECT("リストデータ!$C"&amp;H181))</f>
        <v>0</v>
      </c>
      <c r="J181" s="29">
        <f t="shared" ca="1" si="16"/>
        <v>2</v>
      </c>
      <c r="K181" s="29" t="str">
        <f t="shared" ca="1" si="17"/>
        <v/>
      </c>
      <c r="L181" s="29" t="str" cm="1">
        <f t="array" aca="1" ref="L181" ca="1">IFERROR(INDIRECT("$E"&amp;$K181,TRUE),"")</f>
        <v/>
      </c>
      <c r="M181" s="29" t="str" cm="1">
        <f t="array" aca="1" ref="M181" ca="1">IFERROR(INDIRECT("$F"&amp;$K181,TRUE),"")</f>
        <v/>
      </c>
    </row>
    <row r="182" spans="1:13" x14ac:dyDescent="0.45">
      <c r="A182" s="29" t="str" cm="1">
        <f t="array" aca="1" ref="A182" ca="1">INDIRECT("'積算の内訳（明細入力）'!$A"&amp;(ROW()+6),TRUE)&amp;""</f>
        <v/>
      </c>
      <c r="B182" s="29" t="str" cm="1">
        <f t="array" aca="1" ref="B182" ca="1">INDIRECT("'積算の内訳（明細入力）'!$B"&amp;(ROW()+6),TRUE)&amp;""</f>
        <v/>
      </c>
      <c r="C182" s="29" t="str">
        <f t="shared" ca="1" si="12"/>
        <v/>
      </c>
      <c r="D182" s="29" t="str">
        <f ca="1">IF($C182="","",COUNTIF($C$2:$C182,$C182))</f>
        <v/>
      </c>
      <c r="E182" s="29" t="str">
        <f t="shared" ca="1" si="13"/>
        <v/>
      </c>
      <c r="F182" s="29" t="str">
        <f t="shared" ca="1" si="14"/>
        <v/>
      </c>
      <c r="H182" s="29">
        <f t="shared" ca="1" si="15"/>
        <v>182</v>
      </c>
      <c r="I182" s="29" cm="1">
        <f t="array" aca="1" ref="I182" ca="1">IF(資金計画書!$E$2="資金分配団体",INDIRECT("リストデータ!$A"&amp;H182),INDIRECT("リストデータ!$C"&amp;H182))</f>
        <v>0</v>
      </c>
      <c r="J182" s="29">
        <f t="shared" ca="1" si="16"/>
        <v>2</v>
      </c>
      <c r="K182" s="29" t="str">
        <f t="shared" ca="1" si="17"/>
        <v/>
      </c>
      <c r="L182" s="29" t="str" cm="1">
        <f t="array" aca="1" ref="L182" ca="1">IFERROR(INDIRECT("$E"&amp;$K182,TRUE),"")</f>
        <v/>
      </c>
      <c r="M182" s="29" t="str" cm="1">
        <f t="array" aca="1" ref="M182" ca="1">IFERROR(INDIRECT("$F"&amp;$K182,TRUE),"")</f>
        <v/>
      </c>
    </row>
    <row r="183" spans="1:13" x14ac:dyDescent="0.45">
      <c r="A183" s="29" t="str" cm="1">
        <f t="array" aca="1" ref="A183" ca="1">INDIRECT("'積算の内訳（明細入力）'!$A"&amp;(ROW()+6),TRUE)&amp;""</f>
        <v/>
      </c>
      <c r="B183" s="29" t="str" cm="1">
        <f t="array" aca="1" ref="B183" ca="1">INDIRECT("'積算の内訳（明細入力）'!$B"&amp;(ROW()+6),TRUE)&amp;""</f>
        <v/>
      </c>
      <c r="C183" s="29" t="str">
        <f t="shared" ca="1" si="12"/>
        <v/>
      </c>
      <c r="D183" s="29" t="str">
        <f ca="1">IF($C183="","",COUNTIF($C$2:$C183,$C183))</f>
        <v/>
      </c>
      <c r="E183" s="29" t="str">
        <f t="shared" ca="1" si="13"/>
        <v/>
      </c>
      <c r="F183" s="29" t="str">
        <f t="shared" ca="1" si="14"/>
        <v/>
      </c>
      <c r="H183" s="29">
        <f t="shared" ca="1" si="15"/>
        <v>183</v>
      </c>
      <c r="I183" s="29" cm="1">
        <f t="array" aca="1" ref="I183" ca="1">IF(資金計画書!$E$2="資金分配団体",INDIRECT("リストデータ!$A"&amp;H183),INDIRECT("リストデータ!$C"&amp;H183))</f>
        <v>0</v>
      </c>
      <c r="J183" s="29">
        <f t="shared" ca="1" si="16"/>
        <v>2</v>
      </c>
      <c r="K183" s="29" t="str">
        <f t="shared" ca="1" si="17"/>
        <v/>
      </c>
      <c r="L183" s="29" t="str" cm="1">
        <f t="array" aca="1" ref="L183" ca="1">IFERROR(INDIRECT("$E"&amp;$K183,TRUE),"")</f>
        <v/>
      </c>
      <c r="M183" s="29" t="str" cm="1">
        <f t="array" aca="1" ref="M183" ca="1">IFERROR(INDIRECT("$F"&amp;$K183,TRUE),"")</f>
        <v/>
      </c>
    </row>
    <row r="184" spans="1:13" x14ac:dyDescent="0.45">
      <c r="A184" s="29" t="str" cm="1">
        <f t="array" aca="1" ref="A184" ca="1">INDIRECT("'積算の内訳（明細入力）'!$A"&amp;(ROW()+6),TRUE)&amp;""</f>
        <v/>
      </c>
      <c r="B184" s="29" t="str" cm="1">
        <f t="array" aca="1" ref="B184" ca="1">INDIRECT("'積算の内訳（明細入力）'!$B"&amp;(ROW()+6),TRUE)&amp;""</f>
        <v/>
      </c>
      <c r="C184" s="29" t="str">
        <f t="shared" ca="1" si="12"/>
        <v/>
      </c>
      <c r="D184" s="29" t="str">
        <f ca="1">IF($C184="","",COUNTIF($C$2:$C184,$C184))</f>
        <v/>
      </c>
      <c r="E184" s="29" t="str">
        <f t="shared" ca="1" si="13"/>
        <v/>
      </c>
      <c r="F184" s="29" t="str">
        <f t="shared" ca="1" si="14"/>
        <v/>
      </c>
      <c r="H184" s="29">
        <f t="shared" ca="1" si="15"/>
        <v>184</v>
      </c>
      <c r="I184" s="29" cm="1">
        <f t="array" aca="1" ref="I184" ca="1">IF(資金計画書!$E$2="資金分配団体",INDIRECT("リストデータ!$A"&amp;H184),INDIRECT("リストデータ!$C"&amp;H184))</f>
        <v>0</v>
      </c>
      <c r="J184" s="29">
        <f t="shared" ca="1" si="16"/>
        <v>2</v>
      </c>
      <c r="K184" s="29" t="str">
        <f t="shared" ca="1" si="17"/>
        <v/>
      </c>
      <c r="L184" s="29" t="str" cm="1">
        <f t="array" aca="1" ref="L184" ca="1">IFERROR(INDIRECT("$E"&amp;$K184,TRUE),"")</f>
        <v/>
      </c>
      <c r="M184" s="29" t="str" cm="1">
        <f t="array" aca="1" ref="M184" ca="1">IFERROR(INDIRECT("$F"&amp;$K184,TRUE),"")</f>
        <v/>
      </c>
    </row>
    <row r="185" spans="1:13" x14ac:dyDescent="0.45">
      <c r="A185" s="29" t="str" cm="1">
        <f t="array" aca="1" ref="A185" ca="1">INDIRECT("'積算の内訳（明細入力）'!$A"&amp;(ROW()+6),TRUE)&amp;""</f>
        <v/>
      </c>
      <c r="B185" s="29" t="str" cm="1">
        <f t="array" aca="1" ref="B185" ca="1">INDIRECT("'積算の内訳（明細入力）'!$B"&amp;(ROW()+6),TRUE)&amp;""</f>
        <v/>
      </c>
      <c r="C185" s="29" t="str">
        <f t="shared" ca="1" si="12"/>
        <v/>
      </c>
      <c r="D185" s="29" t="str">
        <f ca="1">IF($C185="","",COUNTIF($C$2:$C185,$C185))</f>
        <v/>
      </c>
      <c r="E185" s="29" t="str">
        <f t="shared" ca="1" si="13"/>
        <v/>
      </c>
      <c r="F185" s="29" t="str">
        <f t="shared" ca="1" si="14"/>
        <v/>
      </c>
      <c r="H185" s="29">
        <f t="shared" ca="1" si="15"/>
        <v>185</v>
      </c>
      <c r="I185" s="29" cm="1">
        <f t="array" aca="1" ref="I185" ca="1">IF(資金計画書!$E$2="資金分配団体",INDIRECT("リストデータ!$A"&amp;H185),INDIRECT("リストデータ!$C"&amp;H185))</f>
        <v>0</v>
      </c>
      <c r="J185" s="29">
        <f t="shared" ca="1" si="16"/>
        <v>2</v>
      </c>
      <c r="K185" s="29" t="str">
        <f t="shared" ca="1" si="17"/>
        <v/>
      </c>
      <c r="L185" s="29" t="str" cm="1">
        <f t="array" aca="1" ref="L185" ca="1">IFERROR(INDIRECT("$E"&amp;$K185,TRUE),"")</f>
        <v/>
      </c>
      <c r="M185" s="29" t="str" cm="1">
        <f t="array" aca="1" ref="M185" ca="1">IFERROR(INDIRECT("$F"&amp;$K185,TRUE),"")</f>
        <v/>
      </c>
    </row>
    <row r="186" spans="1:13" x14ac:dyDescent="0.45">
      <c r="A186" s="29" t="str" cm="1">
        <f t="array" aca="1" ref="A186" ca="1">INDIRECT("'積算の内訳（明細入力）'!$A"&amp;(ROW()+6),TRUE)&amp;""</f>
        <v/>
      </c>
      <c r="B186" s="29" t="str" cm="1">
        <f t="array" aca="1" ref="B186" ca="1">INDIRECT("'積算の内訳（明細入力）'!$B"&amp;(ROW()+6),TRUE)&amp;""</f>
        <v/>
      </c>
      <c r="C186" s="29" t="str">
        <f t="shared" ca="1" si="12"/>
        <v/>
      </c>
      <c r="D186" s="29" t="str">
        <f ca="1">IF($C186="","",COUNTIF($C$2:$C186,$C186))</f>
        <v/>
      </c>
      <c r="E186" s="29" t="str">
        <f t="shared" ca="1" si="13"/>
        <v/>
      </c>
      <c r="F186" s="29" t="str">
        <f t="shared" ca="1" si="14"/>
        <v/>
      </c>
      <c r="H186" s="29">
        <f t="shared" ca="1" si="15"/>
        <v>186</v>
      </c>
      <c r="I186" s="29" cm="1">
        <f t="array" aca="1" ref="I186" ca="1">IF(資金計画書!$E$2="資金分配団体",INDIRECT("リストデータ!$A"&amp;H186),INDIRECT("リストデータ!$C"&amp;H186))</f>
        <v>0</v>
      </c>
      <c r="J186" s="29">
        <f t="shared" ca="1" si="16"/>
        <v>2</v>
      </c>
      <c r="K186" s="29" t="str">
        <f t="shared" ca="1" si="17"/>
        <v/>
      </c>
      <c r="L186" s="29" t="str" cm="1">
        <f t="array" aca="1" ref="L186" ca="1">IFERROR(INDIRECT("$E"&amp;$K186,TRUE),"")</f>
        <v/>
      </c>
      <c r="M186" s="29" t="str" cm="1">
        <f t="array" aca="1" ref="M186" ca="1">IFERROR(INDIRECT("$F"&amp;$K186,TRUE),"")</f>
        <v/>
      </c>
    </row>
    <row r="187" spans="1:13" x14ac:dyDescent="0.45">
      <c r="A187" s="29" t="str" cm="1">
        <f t="array" aca="1" ref="A187" ca="1">INDIRECT("'積算の内訳（明細入力）'!$A"&amp;(ROW()+6),TRUE)&amp;""</f>
        <v/>
      </c>
      <c r="B187" s="29" t="str" cm="1">
        <f t="array" aca="1" ref="B187" ca="1">INDIRECT("'積算の内訳（明細入力）'!$B"&amp;(ROW()+6),TRUE)&amp;""</f>
        <v/>
      </c>
      <c r="C187" s="29" t="str">
        <f t="shared" ca="1" si="12"/>
        <v/>
      </c>
      <c r="D187" s="29" t="str">
        <f ca="1">IF($C187="","",COUNTIF($C$2:$C187,$C187))</f>
        <v/>
      </c>
      <c r="E187" s="29" t="str">
        <f t="shared" ca="1" si="13"/>
        <v/>
      </c>
      <c r="F187" s="29" t="str">
        <f t="shared" ca="1" si="14"/>
        <v/>
      </c>
      <c r="H187" s="29">
        <f t="shared" ca="1" si="15"/>
        <v>187</v>
      </c>
      <c r="I187" s="29" cm="1">
        <f t="array" aca="1" ref="I187" ca="1">IF(資金計画書!$E$2="資金分配団体",INDIRECT("リストデータ!$A"&amp;H187),INDIRECT("リストデータ!$C"&amp;H187))</f>
        <v>0</v>
      </c>
      <c r="J187" s="29">
        <f t="shared" ca="1" si="16"/>
        <v>2</v>
      </c>
      <c r="K187" s="29" t="str">
        <f t="shared" ca="1" si="17"/>
        <v/>
      </c>
      <c r="L187" s="29" t="str" cm="1">
        <f t="array" aca="1" ref="L187" ca="1">IFERROR(INDIRECT("$E"&amp;$K187,TRUE),"")</f>
        <v/>
      </c>
      <c r="M187" s="29" t="str" cm="1">
        <f t="array" aca="1" ref="M187" ca="1">IFERROR(INDIRECT("$F"&amp;$K187,TRUE),"")</f>
        <v/>
      </c>
    </row>
    <row r="188" spans="1:13" x14ac:dyDescent="0.45">
      <c r="A188" s="29" t="str" cm="1">
        <f t="array" aca="1" ref="A188" ca="1">INDIRECT("'積算の内訳（明細入力）'!$A"&amp;(ROW()+6),TRUE)&amp;""</f>
        <v/>
      </c>
      <c r="B188" s="29" t="str" cm="1">
        <f t="array" aca="1" ref="B188" ca="1">INDIRECT("'積算の内訳（明細入力）'!$B"&amp;(ROW()+6),TRUE)&amp;""</f>
        <v/>
      </c>
      <c r="C188" s="29" t="str">
        <f t="shared" ca="1" si="12"/>
        <v/>
      </c>
      <c r="D188" s="29" t="str">
        <f ca="1">IF($C188="","",COUNTIF($C$2:$C188,$C188))</f>
        <v/>
      </c>
      <c r="E188" s="29" t="str">
        <f t="shared" ca="1" si="13"/>
        <v/>
      </c>
      <c r="F188" s="29" t="str">
        <f t="shared" ca="1" si="14"/>
        <v/>
      </c>
      <c r="H188" s="29">
        <f t="shared" ca="1" si="15"/>
        <v>188</v>
      </c>
      <c r="I188" s="29" cm="1">
        <f t="array" aca="1" ref="I188" ca="1">IF(資金計画書!$E$2="資金分配団体",INDIRECT("リストデータ!$A"&amp;H188),INDIRECT("リストデータ!$C"&amp;H188))</f>
        <v>0</v>
      </c>
      <c r="J188" s="29">
        <f t="shared" ca="1" si="16"/>
        <v>2</v>
      </c>
      <c r="K188" s="29" t="str">
        <f t="shared" ca="1" si="17"/>
        <v/>
      </c>
      <c r="L188" s="29" t="str" cm="1">
        <f t="array" aca="1" ref="L188" ca="1">IFERROR(INDIRECT("$E"&amp;$K188,TRUE),"")</f>
        <v/>
      </c>
      <c r="M188" s="29" t="str" cm="1">
        <f t="array" aca="1" ref="M188" ca="1">IFERROR(INDIRECT("$F"&amp;$K188,TRUE),"")</f>
        <v/>
      </c>
    </row>
    <row r="189" spans="1:13" x14ac:dyDescent="0.45">
      <c r="A189" s="29" t="str" cm="1">
        <f t="array" aca="1" ref="A189" ca="1">INDIRECT("'積算の内訳（明細入力）'!$A"&amp;(ROW()+6),TRUE)&amp;""</f>
        <v/>
      </c>
      <c r="B189" s="29" t="str" cm="1">
        <f t="array" aca="1" ref="B189" ca="1">INDIRECT("'積算の内訳（明細入力）'!$B"&amp;(ROW()+6),TRUE)&amp;""</f>
        <v/>
      </c>
      <c r="C189" s="29" t="str">
        <f t="shared" ca="1" si="12"/>
        <v/>
      </c>
      <c r="D189" s="29" t="str">
        <f ca="1">IF($C189="","",COUNTIF($C$2:$C189,$C189))</f>
        <v/>
      </c>
      <c r="E189" s="29" t="str">
        <f t="shared" ca="1" si="13"/>
        <v/>
      </c>
      <c r="F189" s="29" t="str">
        <f t="shared" ca="1" si="14"/>
        <v/>
      </c>
      <c r="H189" s="29">
        <f t="shared" ca="1" si="15"/>
        <v>189</v>
      </c>
      <c r="I189" s="29" cm="1">
        <f t="array" aca="1" ref="I189" ca="1">IF(資金計画書!$E$2="資金分配団体",INDIRECT("リストデータ!$A"&amp;H189),INDIRECT("リストデータ!$C"&amp;H189))</f>
        <v>0</v>
      </c>
      <c r="J189" s="29">
        <f t="shared" ca="1" si="16"/>
        <v>2</v>
      </c>
      <c r="K189" s="29" t="str">
        <f t="shared" ca="1" si="17"/>
        <v/>
      </c>
      <c r="L189" s="29" t="str" cm="1">
        <f t="array" aca="1" ref="L189" ca="1">IFERROR(INDIRECT("$E"&amp;$K189,TRUE),"")</f>
        <v/>
      </c>
      <c r="M189" s="29" t="str" cm="1">
        <f t="array" aca="1" ref="M189" ca="1">IFERROR(INDIRECT("$F"&amp;$K189,TRUE),"")</f>
        <v/>
      </c>
    </row>
    <row r="190" spans="1:13" x14ac:dyDescent="0.45">
      <c r="A190" s="29" t="str" cm="1">
        <f t="array" aca="1" ref="A190" ca="1">INDIRECT("'積算の内訳（明細入力）'!$A"&amp;(ROW()+6),TRUE)&amp;""</f>
        <v/>
      </c>
      <c r="B190" s="29" t="str" cm="1">
        <f t="array" aca="1" ref="B190" ca="1">INDIRECT("'積算の内訳（明細入力）'!$B"&amp;(ROW()+6),TRUE)&amp;""</f>
        <v/>
      </c>
      <c r="C190" s="29" t="str">
        <f t="shared" ca="1" si="12"/>
        <v/>
      </c>
      <c r="D190" s="29" t="str">
        <f ca="1">IF($C190="","",COUNTIF($C$2:$C190,$C190))</f>
        <v/>
      </c>
      <c r="E190" s="29" t="str">
        <f t="shared" ca="1" si="13"/>
        <v/>
      </c>
      <c r="F190" s="29" t="str">
        <f t="shared" ca="1" si="14"/>
        <v/>
      </c>
      <c r="H190" s="29">
        <f t="shared" ca="1" si="15"/>
        <v>190</v>
      </c>
      <c r="I190" s="29" cm="1">
        <f t="array" aca="1" ref="I190" ca="1">IF(資金計画書!$E$2="資金分配団体",INDIRECT("リストデータ!$A"&amp;H190),INDIRECT("リストデータ!$C"&amp;H190))</f>
        <v>0</v>
      </c>
      <c r="J190" s="29">
        <f t="shared" ca="1" si="16"/>
        <v>2</v>
      </c>
      <c r="K190" s="29" t="str">
        <f t="shared" ca="1" si="17"/>
        <v/>
      </c>
      <c r="L190" s="29" t="str" cm="1">
        <f t="array" aca="1" ref="L190" ca="1">IFERROR(INDIRECT("$E"&amp;$K190,TRUE),"")</f>
        <v/>
      </c>
      <c r="M190" s="29" t="str" cm="1">
        <f t="array" aca="1" ref="M190" ca="1">IFERROR(INDIRECT("$F"&amp;$K190,TRUE),"")</f>
        <v/>
      </c>
    </row>
    <row r="191" spans="1:13" x14ac:dyDescent="0.45">
      <c r="A191" s="29" t="str" cm="1">
        <f t="array" aca="1" ref="A191" ca="1">INDIRECT("'積算の内訳（明細入力）'!$A"&amp;(ROW()+6),TRUE)&amp;""</f>
        <v/>
      </c>
      <c r="B191" s="29" t="str" cm="1">
        <f t="array" aca="1" ref="B191" ca="1">INDIRECT("'積算の内訳（明細入力）'!$B"&amp;(ROW()+6),TRUE)&amp;""</f>
        <v/>
      </c>
      <c r="C191" s="29" t="str">
        <f t="shared" ca="1" si="12"/>
        <v/>
      </c>
      <c r="D191" s="29" t="str">
        <f ca="1">IF($C191="","",COUNTIF($C$2:$C191,$C191))</f>
        <v/>
      </c>
      <c r="E191" s="29" t="str">
        <f t="shared" ca="1" si="13"/>
        <v/>
      </c>
      <c r="F191" s="29" t="str">
        <f t="shared" ca="1" si="14"/>
        <v/>
      </c>
      <c r="H191" s="29">
        <f t="shared" ca="1" si="15"/>
        <v>191</v>
      </c>
      <c r="I191" s="29" cm="1">
        <f t="array" aca="1" ref="I191" ca="1">IF(資金計画書!$E$2="資金分配団体",INDIRECT("リストデータ!$A"&amp;H191),INDIRECT("リストデータ!$C"&amp;H191))</f>
        <v>0</v>
      </c>
      <c r="J191" s="29">
        <f t="shared" ca="1" si="16"/>
        <v>2</v>
      </c>
      <c r="K191" s="29" t="str">
        <f t="shared" ca="1" si="17"/>
        <v/>
      </c>
      <c r="L191" s="29" t="str" cm="1">
        <f t="array" aca="1" ref="L191" ca="1">IFERROR(INDIRECT("$E"&amp;$K191,TRUE),"")</f>
        <v/>
      </c>
      <c r="M191" s="29" t="str" cm="1">
        <f t="array" aca="1" ref="M191" ca="1">IFERROR(INDIRECT("$F"&amp;$K191,TRUE),"")</f>
        <v/>
      </c>
    </row>
    <row r="192" spans="1:13" x14ac:dyDescent="0.45">
      <c r="A192" s="29" t="str" cm="1">
        <f t="array" aca="1" ref="A192" ca="1">INDIRECT("'積算の内訳（明細入力）'!$A"&amp;(ROW()+6),TRUE)&amp;""</f>
        <v/>
      </c>
      <c r="B192" s="29" t="str" cm="1">
        <f t="array" aca="1" ref="B192" ca="1">INDIRECT("'積算の内訳（明細入力）'!$B"&amp;(ROW()+6),TRUE)&amp;""</f>
        <v/>
      </c>
      <c r="C192" s="29" t="str">
        <f t="shared" ca="1" si="12"/>
        <v/>
      </c>
      <c r="D192" s="29" t="str">
        <f ca="1">IF($C192="","",COUNTIF($C$2:$C192,$C192))</f>
        <v/>
      </c>
      <c r="E192" s="29" t="str">
        <f t="shared" ca="1" si="13"/>
        <v/>
      </c>
      <c r="F192" s="29" t="str">
        <f t="shared" ca="1" si="14"/>
        <v/>
      </c>
      <c r="H192" s="29">
        <f t="shared" ca="1" si="15"/>
        <v>192</v>
      </c>
      <c r="I192" s="29" cm="1">
        <f t="array" aca="1" ref="I192" ca="1">IF(資金計画書!$E$2="資金分配団体",INDIRECT("リストデータ!$A"&amp;H192),INDIRECT("リストデータ!$C"&amp;H192))</f>
        <v>0</v>
      </c>
      <c r="J192" s="29">
        <f t="shared" ca="1" si="16"/>
        <v>2</v>
      </c>
      <c r="K192" s="29" t="str">
        <f t="shared" ca="1" si="17"/>
        <v/>
      </c>
      <c r="L192" s="29" t="str" cm="1">
        <f t="array" aca="1" ref="L192" ca="1">IFERROR(INDIRECT("$E"&amp;$K192,TRUE),"")</f>
        <v/>
      </c>
      <c r="M192" s="29" t="str" cm="1">
        <f t="array" aca="1" ref="M192" ca="1">IFERROR(INDIRECT("$F"&amp;$K192,TRUE),"")</f>
        <v/>
      </c>
    </row>
    <row r="193" spans="1:13" x14ac:dyDescent="0.45">
      <c r="A193" s="29" t="str" cm="1">
        <f t="array" aca="1" ref="A193" ca="1">INDIRECT("'積算の内訳（明細入力）'!$A"&amp;(ROW()+6),TRUE)&amp;""</f>
        <v/>
      </c>
      <c r="B193" s="29" t="str" cm="1">
        <f t="array" aca="1" ref="B193" ca="1">INDIRECT("'積算の内訳（明細入力）'!$B"&amp;(ROW()+6),TRUE)&amp;""</f>
        <v/>
      </c>
      <c r="C193" s="29" t="str">
        <f t="shared" ca="1" si="12"/>
        <v/>
      </c>
      <c r="D193" s="29" t="str">
        <f ca="1">IF($C193="","",COUNTIF($C$2:$C193,$C193))</f>
        <v/>
      </c>
      <c r="E193" s="29" t="str">
        <f t="shared" ca="1" si="13"/>
        <v/>
      </c>
      <c r="F193" s="29" t="str">
        <f t="shared" ca="1" si="14"/>
        <v/>
      </c>
      <c r="H193" s="29">
        <f t="shared" ca="1" si="15"/>
        <v>193</v>
      </c>
      <c r="I193" s="29" cm="1">
        <f t="array" aca="1" ref="I193" ca="1">IF(資金計画書!$E$2="資金分配団体",INDIRECT("リストデータ!$A"&amp;H193),INDIRECT("リストデータ!$C"&amp;H193))</f>
        <v>0</v>
      </c>
      <c r="J193" s="29">
        <f t="shared" ca="1" si="16"/>
        <v>2</v>
      </c>
      <c r="K193" s="29" t="str">
        <f t="shared" ca="1" si="17"/>
        <v/>
      </c>
      <c r="L193" s="29" t="str" cm="1">
        <f t="array" aca="1" ref="L193" ca="1">IFERROR(INDIRECT("$E"&amp;$K193,TRUE),"")</f>
        <v/>
      </c>
      <c r="M193" s="29" t="str" cm="1">
        <f t="array" aca="1" ref="M193" ca="1">IFERROR(INDIRECT("$F"&amp;$K193,TRUE),"")</f>
        <v/>
      </c>
    </row>
    <row r="194" spans="1:13" x14ac:dyDescent="0.45">
      <c r="A194" s="29" t="str" cm="1">
        <f t="array" aca="1" ref="A194" ca="1">INDIRECT("'積算の内訳（明細入力）'!$A"&amp;(ROW()+6),TRUE)&amp;""</f>
        <v/>
      </c>
      <c r="B194" s="29" t="str" cm="1">
        <f t="array" aca="1" ref="B194" ca="1">INDIRECT("'積算の内訳（明細入力）'!$B"&amp;(ROW()+6),TRUE)&amp;""</f>
        <v/>
      </c>
      <c r="C194" s="29" t="str">
        <f t="shared" ca="1" si="12"/>
        <v/>
      </c>
      <c r="D194" s="29" t="str">
        <f ca="1">IF($C194="","",COUNTIF($C$2:$C194,$C194))</f>
        <v/>
      </c>
      <c r="E194" s="29" t="str">
        <f t="shared" ca="1" si="13"/>
        <v/>
      </c>
      <c r="F194" s="29" t="str">
        <f t="shared" ca="1" si="14"/>
        <v/>
      </c>
      <c r="H194" s="29">
        <f t="shared" ca="1" si="15"/>
        <v>194</v>
      </c>
      <c r="I194" s="29" cm="1">
        <f t="array" aca="1" ref="I194" ca="1">IF(資金計画書!$E$2="資金分配団体",INDIRECT("リストデータ!$A"&amp;H194),INDIRECT("リストデータ!$C"&amp;H194))</f>
        <v>0</v>
      </c>
      <c r="J194" s="29">
        <f t="shared" ca="1" si="16"/>
        <v>2</v>
      </c>
      <c r="K194" s="29" t="str">
        <f t="shared" ca="1" si="17"/>
        <v/>
      </c>
      <c r="L194" s="29" t="str" cm="1">
        <f t="array" aca="1" ref="L194" ca="1">IFERROR(INDIRECT("$E"&amp;$K194,TRUE),"")</f>
        <v/>
      </c>
      <c r="M194" s="29" t="str" cm="1">
        <f t="array" aca="1" ref="M194" ca="1">IFERROR(INDIRECT("$F"&amp;$K194,TRUE),"")</f>
        <v/>
      </c>
    </row>
    <row r="195" spans="1:13" x14ac:dyDescent="0.45">
      <c r="A195" s="29" t="str" cm="1">
        <f t="array" aca="1" ref="A195" ca="1">INDIRECT("'積算の内訳（明細入力）'!$A"&amp;(ROW()+6),TRUE)&amp;""</f>
        <v/>
      </c>
      <c r="B195" s="29" t="str" cm="1">
        <f t="array" aca="1" ref="B195" ca="1">INDIRECT("'積算の内訳（明細入力）'!$B"&amp;(ROW()+6),TRUE)&amp;""</f>
        <v/>
      </c>
      <c r="C195" s="29" t="str">
        <f t="shared" ref="C195:C201" ca="1" si="18">A195&amp;B195</f>
        <v/>
      </c>
      <c r="D195" s="29" t="str">
        <f ca="1">IF($C195="","",COUNTIF($C$2:$C195,$C195))</f>
        <v/>
      </c>
      <c r="E195" s="29" t="str">
        <f t="shared" ref="E195:E201" ca="1" si="19">IF(D195=1,A195,"")</f>
        <v/>
      </c>
      <c r="F195" s="29" t="str">
        <f t="shared" ref="F195:F201" ca="1" si="20">IF(D195=1,B195,"")</f>
        <v/>
      </c>
      <c r="H195" s="29">
        <f t="shared" ca="1" si="15"/>
        <v>195</v>
      </c>
      <c r="I195" s="29" cm="1">
        <f t="array" aca="1" ref="I195" ca="1">IF(資金計画書!$E$2="資金分配団体",INDIRECT("リストデータ!$A"&amp;H195),INDIRECT("リストデータ!$C"&amp;H195))</f>
        <v>0</v>
      </c>
      <c r="J195" s="29">
        <f t="shared" ca="1" si="16"/>
        <v>2</v>
      </c>
      <c r="K195" s="29" t="str">
        <f t="shared" ca="1" si="17"/>
        <v/>
      </c>
      <c r="L195" s="29" t="str" cm="1">
        <f t="array" aca="1" ref="L195" ca="1">IFERROR(INDIRECT("$E"&amp;$K195,TRUE),"")</f>
        <v/>
      </c>
      <c r="M195" s="29" t="str" cm="1">
        <f t="array" aca="1" ref="M195" ca="1">IFERROR(INDIRECT("$F"&amp;$K195,TRUE),"")</f>
        <v/>
      </c>
    </row>
    <row r="196" spans="1:13" x14ac:dyDescent="0.45">
      <c r="A196" s="29" t="str" cm="1">
        <f t="array" aca="1" ref="A196" ca="1">INDIRECT("'積算の内訳（明細入力）'!$A"&amp;(ROW()+6),TRUE)&amp;""</f>
        <v/>
      </c>
      <c r="B196" s="29" t="str" cm="1">
        <f t="array" aca="1" ref="B196" ca="1">INDIRECT("'積算の内訳（明細入力）'!$B"&amp;(ROW()+6),TRUE)&amp;""</f>
        <v/>
      </c>
      <c r="C196" s="29" t="str">
        <f t="shared" ca="1" si="18"/>
        <v/>
      </c>
      <c r="D196" s="29" t="str">
        <f ca="1">IF($C196="","",COUNTIF($C$2:$C196,$C196))</f>
        <v/>
      </c>
      <c r="E196" s="29" t="str">
        <f t="shared" ca="1" si="19"/>
        <v/>
      </c>
      <c r="F196" s="29" t="str">
        <f t="shared" ca="1" si="20"/>
        <v/>
      </c>
      <c r="H196" s="29">
        <f t="shared" ref="H196:H201" ca="1" si="21">IF(ISERROR(MATCH($I195,INDIRECT("$E"&amp;($K195+1)&amp;":$E$201",TRUE),0)),H195+1,H195)</f>
        <v>196</v>
      </c>
      <c r="I196" s="29" cm="1">
        <f t="array" aca="1" ref="I196" ca="1">IF(資金計画書!$E$2="資金分配団体",INDIRECT("リストデータ!$A"&amp;H196),INDIRECT("リストデータ!$C"&amp;H196))</f>
        <v>0</v>
      </c>
      <c r="J196" s="29">
        <f t="shared" ref="J196:J201" ca="1" si="22">IF($H195&lt;&gt;$H196,2,$K195+1)</f>
        <v>2</v>
      </c>
      <c r="K196" s="29" t="str">
        <f t="shared" ref="K196:K201" ca="1" si="23">IFERROR(MATCH($I196,INDIRECT("$E"&amp;$J196&amp;":$E$201",TRUE),0)+($J196-1),"")</f>
        <v/>
      </c>
      <c r="L196" s="29" t="str" cm="1">
        <f t="array" aca="1" ref="L196" ca="1">IFERROR(INDIRECT("$E"&amp;$K196,TRUE),"")</f>
        <v/>
      </c>
      <c r="M196" s="29" t="str" cm="1">
        <f t="array" aca="1" ref="M196" ca="1">IFERROR(INDIRECT("$F"&amp;$K196,TRUE),"")</f>
        <v/>
      </c>
    </row>
    <row r="197" spans="1:13" x14ac:dyDescent="0.45">
      <c r="A197" s="29" t="str" cm="1">
        <f t="array" aca="1" ref="A197" ca="1">INDIRECT("'積算の内訳（明細入力）'!$A"&amp;(ROW()+6),TRUE)&amp;""</f>
        <v/>
      </c>
      <c r="B197" s="29" t="str" cm="1">
        <f t="array" aca="1" ref="B197" ca="1">INDIRECT("'積算の内訳（明細入力）'!$B"&amp;(ROW()+6),TRUE)&amp;""</f>
        <v/>
      </c>
      <c r="C197" s="29" t="str">
        <f t="shared" ca="1" si="18"/>
        <v/>
      </c>
      <c r="D197" s="29" t="str">
        <f ca="1">IF($C197="","",COUNTIF($C$2:$C197,$C197))</f>
        <v/>
      </c>
      <c r="E197" s="29" t="str">
        <f t="shared" ca="1" si="19"/>
        <v/>
      </c>
      <c r="F197" s="29" t="str">
        <f t="shared" ca="1" si="20"/>
        <v/>
      </c>
      <c r="H197" s="29">
        <f t="shared" ca="1" si="21"/>
        <v>197</v>
      </c>
      <c r="I197" s="29" cm="1">
        <f t="array" aca="1" ref="I197" ca="1">IF(資金計画書!$E$2="資金分配団体",INDIRECT("リストデータ!$A"&amp;H197),INDIRECT("リストデータ!$C"&amp;H197))</f>
        <v>0</v>
      </c>
      <c r="J197" s="29">
        <f t="shared" ca="1" si="22"/>
        <v>2</v>
      </c>
      <c r="K197" s="29" t="str">
        <f t="shared" ca="1" si="23"/>
        <v/>
      </c>
      <c r="L197" s="29" t="str" cm="1">
        <f t="array" aca="1" ref="L197" ca="1">IFERROR(INDIRECT("$E"&amp;$K197,TRUE),"")</f>
        <v/>
      </c>
      <c r="M197" s="29" t="str" cm="1">
        <f t="array" aca="1" ref="M197" ca="1">IFERROR(INDIRECT("$F"&amp;$K197,TRUE),"")</f>
        <v/>
      </c>
    </row>
    <row r="198" spans="1:13" x14ac:dyDescent="0.45">
      <c r="A198" s="29" t="str" cm="1">
        <f t="array" aca="1" ref="A198" ca="1">INDIRECT("'積算の内訳（明細入力）'!$A"&amp;(ROW()+6),TRUE)&amp;""</f>
        <v/>
      </c>
      <c r="B198" s="29" t="str" cm="1">
        <f t="array" aca="1" ref="B198" ca="1">INDIRECT("'積算の内訳（明細入力）'!$B"&amp;(ROW()+6),TRUE)&amp;""</f>
        <v/>
      </c>
      <c r="C198" s="29" t="str">
        <f t="shared" ca="1" si="18"/>
        <v/>
      </c>
      <c r="D198" s="29" t="str">
        <f ca="1">IF($C198="","",COUNTIF($C$2:$C198,$C198))</f>
        <v/>
      </c>
      <c r="E198" s="29" t="str">
        <f t="shared" ca="1" si="19"/>
        <v/>
      </c>
      <c r="F198" s="29" t="str">
        <f t="shared" ca="1" si="20"/>
        <v/>
      </c>
      <c r="H198" s="29">
        <f t="shared" ca="1" si="21"/>
        <v>198</v>
      </c>
      <c r="I198" s="29" cm="1">
        <f t="array" aca="1" ref="I198" ca="1">IF(資金計画書!$E$2="資金分配団体",INDIRECT("リストデータ!$A"&amp;H198),INDIRECT("リストデータ!$C"&amp;H198))</f>
        <v>0</v>
      </c>
      <c r="J198" s="29">
        <f t="shared" ca="1" si="22"/>
        <v>2</v>
      </c>
      <c r="K198" s="29" t="str">
        <f t="shared" ca="1" si="23"/>
        <v/>
      </c>
      <c r="L198" s="29" t="str" cm="1">
        <f t="array" aca="1" ref="L198" ca="1">IFERROR(INDIRECT("$E"&amp;$K198,TRUE),"")</f>
        <v/>
      </c>
      <c r="M198" s="29" t="str" cm="1">
        <f t="array" aca="1" ref="M198" ca="1">IFERROR(INDIRECT("$F"&amp;$K198,TRUE),"")</f>
        <v/>
      </c>
    </row>
    <row r="199" spans="1:13" x14ac:dyDescent="0.45">
      <c r="A199" s="29" t="str" cm="1">
        <f t="array" aca="1" ref="A199" ca="1">INDIRECT("'積算の内訳（明細入力）'!$A"&amp;(ROW()+6),TRUE)&amp;""</f>
        <v/>
      </c>
      <c r="B199" s="29" t="str" cm="1">
        <f t="array" aca="1" ref="B199" ca="1">INDIRECT("'積算の内訳（明細入力）'!$B"&amp;(ROW()+6),TRUE)&amp;""</f>
        <v/>
      </c>
      <c r="C199" s="29" t="str">
        <f t="shared" ca="1" si="18"/>
        <v/>
      </c>
      <c r="D199" s="29" t="str">
        <f ca="1">IF($C199="","",COUNTIF($C$2:$C199,$C199))</f>
        <v/>
      </c>
      <c r="E199" s="29" t="str">
        <f t="shared" ca="1" si="19"/>
        <v/>
      </c>
      <c r="F199" s="29" t="str">
        <f t="shared" ca="1" si="20"/>
        <v/>
      </c>
      <c r="H199" s="29">
        <f t="shared" ca="1" si="21"/>
        <v>199</v>
      </c>
      <c r="I199" s="29" cm="1">
        <f t="array" aca="1" ref="I199" ca="1">IF(資金計画書!$E$2="資金分配団体",INDIRECT("リストデータ!$A"&amp;H199),INDIRECT("リストデータ!$C"&amp;H199))</f>
        <v>0</v>
      </c>
      <c r="J199" s="29">
        <f t="shared" ca="1" si="22"/>
        <v>2</v>
      </c>
      <c r="K199" s="29" t="str">
        <f t="shared" ca="1" si="23"/>
        <v/>
      </c>
      <c r="L199" s="29" t="str" cm="1">
        <f t="array" aca="1" ref="L199" ca="1">IFERROR(INDIRECT("$E"&amp;$K199,TRUE),"")</f>
        <v/>
      </c>
      <c r="M199" s="29" t="str" cm="1">
        <f t="array" aca="1" ref="M199" ca="1">IFERROR(INDIRECT("$F"&amp;$K199,TRUE),"")</f>
        <v/>
      </c>
    </row>
    <row r="200" spans="1:13" x14ac:dyDescent="0.45">
      <c r="A200" s="29" t="str" cm="1">
        <f t="array" aca="1" ref="A200" ca="1">INDIRECT("'積算の内訳（明細入力）'!$A"&amp;(ROW()+6),TRUE)&amp;""</f>
        <v/>
      </c>
      <c r="B200" s="29" t="str" cm="1">
        <f t="array" aca="1" ref="B200" ca="1">INDIRECT("'積算の内訳（明細入力）'!$B"&amp;(ROW()+6),TRUE)&amp;""</f>
        <v/>
      </c>
      <c r="C200" s="29" t="str">
        <f t="shared" ca="1" si="18"/>
        <v/>
      </c>
      <c r="D200" s="29" t="str">
        <f ca="1">IF($C200="","",COUNTIF($C$2:$C200,$C200))</f>
        <v/>
      </c>
      <c r="E200" s="29" t="str">
        <f t="shared" ca="1" si="19"/>
        <v/>
      </c>
      <c r="F200" s="29" t="str">
        <f t="shared" ca="1" si="20"/>
        <v/>
      </c>
      <c r="H200" s="29">
        <f t="shared" ca="1" si="21"/>
        <v>200</v>
      </c>
      <c r="I200" s="29" cm="1">
        <f t="array" aca="1" ref="I200" ca="1">IF(資金計画書!$E$2="資金分配団体",INDIRECT("リストデータ!$A"&amp;H200),INDIRECT("リストデータ!$C"&amp;H200))</f>
        <v>0</v>
      </c>
      <c r="J200" s="29">
        <f t="shared" ca="1" si="22"/>
        <v>2</v>
      </c>
      <c r="K200" s="29" t="str">
        <f t="shared" ca="1" si="23"/>
        <v/>
      </c>
      <c r="L200" s="29" t="str" cm="1">
        <f t="array" aca="1" ref="L200" ca="1">IFERROR(INDIRECT("$E"&amp;$K200,TRUE),"")</f>
        <v/>
      </c>
      <c r="M200" s="29" t="str" cm="1">
        <f t="array" aca="1" ref="M200" ca="1">IFERROR(INDIRECT("$F"&amp;$K200,TRUE),"")</f>
        <v/>
      </c>
    </row>
    <row r="201" spans="1:13" x14ac:dyDescent="0.45">
      <c r="A201" s="29" t="str" cm="1">
        <f t="array" aca="1" ref="A201" ca="1">INDIRECT("'積算の内訳（明細入力）'!$A"&amp;(ROW()+6),TRUE)&amp;""</f>
        <v/>
      </c>
      <c r="B201" s="29" t="str" cm="1">
        <f t="array" aca="1" ref="B201" ca="1">INDIRECT("'積算の内訳（明細入力）'!$B"&amp;(ROW()+6),TRUE)&amp;""</f>
        <v/>
      </c>
      <c r="C201" s="29" t="str">
        <f t="shared" ca="1" si="18"/>
        <v/>
      </c>
      <c r="D201" s="29" t="str">
        <f ca="1">IF($C201="","",COUNTIF($C$2:$C201,$C201))</f>
        <v/>
      </c>
      <c r="E201" s="29" t="str">
        <f t="shared" ca="1" si="19"/>
        <v/>
      </c>
      <c r="F201" s="29" t="str">
        <f t="shared" ca="1" si="20"/>
        <v/>
      </c>
      <c r="H201" s="29">
        <f t="shared" ca="1" si="21"/>
        <v>201</v>
      </c>
      <c r="I201" s="29" cm="1">
        <f t="array" aca="1" ref="I201" ca="1">IF(資金計画書!$E$2="資金分配団体",INDIRECT("リストデータ!$A"&amp;H201),INDIRECT("リストデータ!$C"&amp;H201))</f>
        <v>0</v>
      </c>
      <c r="J201" s="29">
        <f t="shared" ca="1" si="22"/>
        <v>2</v>
      </c>
      <c r="K201" s="29" t="str">
        <f t="shared" ca="1" si="23"/>
        <v/>
      </c>
      <c r="L201" s="29" t="str" cm="1">
        <f t="array" aca="1" ref="L201" ca="1">IFERROR(INDIRECT("$E"&amp;$K201,TRUE),"")</f>
        <v/>
      </c>
      <c r="M201" s="29" t="str" cm="1">
        <f t="array" aca="1" ref="M201" ca="1">IFERROR(INDIRECT("$F"&amp;$K201,TRUE),"")</f>
        <v/>
      </c>
    </row>
  </sheetData>
  <phoneticPr fontId="2"/>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6B58A-1130-47B1-B61D-7EB396E4D0BC}">
  <dimension ref="A1:E5"/>
  <sheetViews>
    <sheetView workbookViewId="0">
      <selection activeCell="E19" sqref="E19"/>
    </sheetView>
  </sheetViews>
  <sheetFormatPr defaultColWidth="8.69921875" defaultRowHeight="14.4" x14ac:dyDescent="0.45"/>
  <cols>
    <col min="1" max="1" width="23.5" style="29" customWidth="1"/>
    <col min="2" max="2" width="2.19921875" style="29" customWidth="1"/>
    <col min="3" max="3" width="20.09765625" style="29" customWidth="1"/>
    <col min="4" max="4" width="3" style="29" customWidth="1"/>
    <col min="5" max="16384" width="8.69921875" style="29"/>
  </cols>
  <sheetData>
    <row r="1" spans="1:5" s="42" customFormat="1" ht="30.75" customHeight="1" x14ac:dyDescent="0.45">
      <c r="A1" s="42" t="s">
        <v>79</v>
      </c>
      <c r="C1" s="42" t="s">
        <v>80</v>
      </c>
      <c r="E1" s="42" t="s">
        <v>38</v>
      </c>
    </row>
    <row r="2" spans="1:5" x14ac:dyDescent="0.45">
      <c r="A2" s="29" t="s">
        <v>81</v>
      </c>
      <c r="C2" s="29" t="s">
        <v>82</v>
      </c>
      <c r="E2" s="29">
        <v>2023</v>
      </c>
    </row>
    <row r="3" spans="1:5" x14ac:dyDescent="0.45">
      <c r="A3" s="29" t="s">
        <v>83</v>
      </c>
      <c r="C3" s="29" t="s">
        <v>81</v>
      </c>
      <c r="E3" s="29">
        <v>2024</v>
      </c>
    </row>
    <row r="4" spans="1:5" x14ac:dyDescent="0.45">
      <c r="A4" s="29" t="s">
        <v>84</v>
      </c>
      <c r="C4" s="29" t="s">
        <v>85</v>
      </c>
      <c r="E4" s="29">
        <v>2025</v>
      </c>
    </row>
    <row r="5" spans="1:5" x14ac:dyDescent="0.45">
      <c r="E5" s="29">
        <v>2026</v>
      </c>
    </row>
  </sheetData>
  <phoneticPr fontId="2"/>
  <pageMargins left="0.7" right="0.7" top="0.75" bottom="0.75" header="0.3" footer="0.3"/>
  <pageSetup paperSize="9"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資金計画書</vt:lpstr>
      <vt:lpstr>助成概要</vt:lpstr>
      <vt:lpstr>自己資金・民間資金</vt:lpstr>
      <vt:lpstr>積算の内訳（明細入力）</vt:lpstr>
      <vt:lpstr>積算の内訳（確認用）</vt:lpstr>
      <vt:lpstr>一次テーブル</vt:lpstr>
      <vt:lpstr>リストデータ</vt:lpstr>
      <vt:lpstr>資金計画書!Print_Area</vt:lpstr>
      <vt:lpstr>自己資金・民間資金!Print_Area</vt:lpstr>
      <vt:lpstr>助成概要!Print_Area</vt:lpstr>
      <vt:lpstr>'積算の内訳（明細入力）'!Print_Area</vt:lpstr>
      <vt:lpstr>自己資金・民間資金!Print_Titles</vt:lpstr>
      <vt:lpstr>'積算の内訳（明細入力）'!Print_Titles</vt:lpstr>
      <vt:lpstr>'積算の内訳（確認用）'!資金分配団体</vt:lpstr>
      <vt:lpstr>資金分配団体</vt:lpstr>
      <vt:lpstr>'積算の内訳（確認用）'!実行団体</vt:lpstr>
      <vt:lpstr>実行団体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2024-03-18T01:04:08Z</dcterms:created>
  <dcterms:modified xsi:type="dcterms:W3CDTF">2026-07-17T05:19:50Z</dcterms:modified>
  <cp:category/>
  <cp:contentStatus/>
</cp:coreProperties>
</file>